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\Desktop\"/>
    </mc:Choice>
  </mc:AlternateContent>
  <xr:revisionPtr revIDLastSave="0" documentId="8_{E6DFB8BD-87B2-41B9-AB80-DF71BD76A72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토지세목조서 집계표" sheetId="11" r:id="rId1"/>
    <sheet name="편입토지조서" sheetId="10" r:id="rId2"/>
    <sheet name="용도폐지공공시설 집계표" sheetId="12" r:id="rId3"/>
    <sheet name="건설부" sheetId="5" r:id="rId4"/>
    <sheet name="교육부" sheetId="6" r:id="rId5"/>
    <sheet name="기획재정부" sheetId="7" r:id="rId6"/>
    <sheet name="울산광역시" sheetId="8" r:id="rId7"/>
    <sheet name="중구청" sheetId="9" r:id="rId8"/>
  </sheets>
  <definedNames>
    <definedName name="_xlnm._FilterDatabase" localSheetId="3" hidden="1">건설부!$A$3:$HN$19</definedName>
    <definedName name="_xlnm._FilterDatabase" localSheetId="4" hidden="1">교육부!$A$3:$HN$12</definedName>
    <definedName name="_xlnm._FilterDatabase" localSheetId="5" hidden="1">기획재정부!$A$3:$HN$11</definedName>
    <definedName name="_xlnm._FilterDatabase" localSheetId="6" hidden="1">울산광역시!$A$3:$HN$14</definedName>
    <definedName name="_xlnm._FilterDatabase" localSheetId="7" hidden="1">중구청!$A$3:$HN$19</definedName>
    <definedName name="_xlnm._FilterDatabase" localSheetId="1" hidden="1">편입토지조서!$F$3:$K$123</definedName>
    <definedName name="_xlnm.Database" localSheetId="3">건설부!$A$2:$L$19</definedName>
    <definedName name="_xlnm.Database" localSheetId="4">교육부!$A$2:$L$12</definedName>
    <definedName name="_xlnm.Database" localSheetId="5">기획재정부!$A$2:$L$11</definedName>
    <definedName name="_xlnm.Database" localSheetId="2">#REF!</definedName>
    <definedName name="_xlnm.Database" localSheetId="6">울산광역시!$A$2:$L$14</definedName>
    <definedName name="_xlnm.Database" localSheetId="7">중구청!$A$2:$L$19</definedName>
    <definedName name="_xlnm.Database" localSheetId="0">#REF!</definedName>
    <definedName name="_xlnm.Database" localSheetId="1">편입토지조서!$A$2:$L$129</definedName>
    <definedName name="_xlnm.Database">#REF!</definedName>
    <definedName name="_xlnm.Print_Area" localSheetId="3">건설부!$A$1:$L$13</definedName>
    <definedName name="_xlnm.Print_Area" localSheetId="4">교육부!$A$1:$L$6</definedName>
    <definedName name="_xlnm.Print_Area" localSheetId="5">기획재정부!$A$1:$L$5</definedName>
    <definedName name="_xlnm.Print_Area" localSheetId="2">'용도폐지공공시설 집계표'!$A$1:$H$8</definedName>
    <definedName name="_xlnm.Print_Area" localSheetId="6">울산광역시!$A$1:$L$8</definedName>
    <definedName name="_xlnm.Print_Area" localSheetId="7">중구청!$A$1:$L$13</definedName>
    <definedName name="_xlnm.Print_Area" localSheetId="0">'토지세목조서 집계표'!$A$1:$I$7</definedName>
    <definedName name="_xlnm.Print_Area" localSheetId="1">편입토지조서!$A$1:$L$123</definedName>
    <definedName name="_xlnm.Print_Titles" localSheetId="3">건설부!$2:$3</definedName>
    <definedName name="_xlnm.Print_Titles" localSheetId="4">교육부!$2:$3</definedName>
    <definedName name="_xlnm.Print_Titles" localSheetId="5">기획재정부!$2:$3</definedName>
    <definedName name="_xlnm.Print_Titles" localSheetId="6">울산광역시!$2:$3</definedName>
    <definedName name="_xlnm.Print_Titles" localSheetId="7">중구청!$2:$3</definedName>
    <definedName name="_xlnm.Print_Titles" localSheetId="1">편입토지조서!$2:$3</definedName>
    <definedName name="안내문" localSheetId="3">#REF!</definedName>
    <definedName name="안내문" localSheetId="4">#REF!</definedName>
    <definedName name="안내문" localSheetId="5">#REF!</definedName>
    <definedName name="안내문" localSheetId="2">#REF!</definedName>
    <definedName name="안내문" localSheetId="6">#REF!</definedName>
    <definedName name="안내문" localSheetId="7">#REF!</definedName>
    <definedName name="안내문" localSheetId="0">#REF!</definedName>
    <definedName name="안내문" localSheetId="1">#REF!</definedName>
    <definedName name="안내문">#REF!</definedName>
    <definedName name="편집" localSheetId="3">#REF!</definedName>
    <definedName name="편집" localSheetId="4">#REF!</definedName>
    <definedName name="편집" localSheetId="5">#REF!</definedName>
    <definedName name="편집" localSheetId="2">#REF!</definedName>
    <definedName name="편집" localSheetId="6">#REF!</definedName>
    <definedName name="편집" localSheetId="7">#REF!</definedName>
    <definedName name="편집" localSheetId="0">#REF!</definedName>
    <definedName name="편집" localSheetId="1">#REF!</definedName>
    <definedName name="편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1" l="1"/>
  <c r="E3" i="11"/>
  <c r="F3" i="11"/>
  <c r="G3" i="11"/>
  <c r="H3" i="11"/>
  <c r="C3" i="11"/>
  <c r="I4" i="11"/>
  <c r="I5" i="11"/>
  <c r="I6" i="11"/>
  <c r="I7" i="11"/>
  <c r="I3" i="11" l="1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I67" i="10"/>
  <c r="F67" i="10" s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H4" i="10"/>
  <c r="G4" i="10"/>
  <c r="E4" i="10"/>
  <c r="F13" i="9"/>
  <c r="F17" i="9" s="1"/>
  <c r="D8" i="12" s="1"/>
  <c r="F12" i="9"/>
  <c r="F11" i="9"/>
  <c r="F10" i="9"/>
  <c r="F9" i="9"/>
  <c r="F8" i="9"/>
  <c r="F7" i="9"/>
  <c r="F16" i="9" s="1"/>
  <c r="G8" i="12" s="1"/>
  <c r="F6" i="9"/>
  <c r="F5" i="9"/>
  <c r="I4" i="9"/>
  <c r="H4" i="9"/>
  <c r="G4" i="9"/>
  <c r="E4" i="9"/>
  <c r="I4" i="6"/>
  <c r="H4" i="6"/>
  <c r="G4" i="6"/>
  <c r="E4" i="6"/>
  <c r="F6" i="6"/>
  <c r="E5" i="12" s="1"/>
  <c r="F8" i="8"/>
  <c r="F7" i="8"/>
  <c r="F6" i="8"/>
  <c r="F5" i="8"/>
  <c r="F10" i="8" s="1"/>
  <c r="E7" i="12" s="1"/>
  <c r="I4" i="8"/>
  <c r="H4" i="8"/>
  <c r="G4" i="8"/>
  <c r="E4" i="8"/>
  <c r="F5" i="7"/>
  <c r="F6" i="12" s="1"/>
  <c r="H6" i="12" s="1"/>
  <c r="I4" i="7"/>
  <c r="H4" i="7"/>
  <c r="G4" i="7"/>
  <c r="E4" i="7"/>
  <c r="F5" i="6"/>
  <c r="F13" i="5"/>
  <c r="F12" i="5"/>
  <c r="F11" i="5"/>
  <c r="F10" i="5"/>
  <c r="F9" i="5"/>
  <c r="F8" i="5"/>
  <c r="F7" i="5"/>
  <c r="F6" i="5"/>
  <c r="F5" i="5"/>
  <c r="I4" i="5"/>
  <c r="H4" i="5"/>
  <c r="G4" i="5"/>
  <c r="E4" i="5"/>
  <c r="D3" i="12" l="1"/>
  <c r="F16" i="5"/>
  <c r="C4" i="12" s="1"/>
  <c r="F4" i="6"/>
  <c r="I5" i="12" s="1"/>
  <c r="G5" i="12"/>
  <c r="G3" i="12" s="1"/>
  <c r="F11" i="8"/>
  <c r="F7" i="12" s="1"/>
  <c r="F3" i="12" s="1"/>
  <c r="I4" i="10"/>
  <c r="F4" i="10"/>
  <c r="F4" i="9"/>
  <c r="F4" i="8"/>
  <c r="I7" i="12" s="1"/>
  <c r="F4" i="7"/>
  <c r="I6" i="12" s="1"/>
  <c r="F4" i="5"/>
  <c r="F15" i="5" l="1"/>
  <c r="E4" i="12" s="1"/>
  <c r="I4" i="12"/>
  <c r="H4" i="12"/>
  <c r="C3" i="12"/>
  <c r="I8" i="12"/>
  <c r="F15" i="9"/>
  <c r="E8" i="12" s="1"/>
  <c r="H8" i="12" s="1"/>
  <c r="H5" i="12"/>
  <c r="H7" i="12"/>
  <c r="E3" i="12" l="1"/>
  <c r="H3" i="12" s="1"/>
</calcChain>
</file>

<file path=xl/sharedStrings.xml><?xml version="1.0" encoding="utf-8"?>
<sst xmlns="http://schemas.openxmlformats.org/spreadsheetml/2006/main" count="795" uniqueCount="247">
  <si>
    <t>구</t>
  </si>
  <si>
    <t>학성동</t>
  </si>
  <si>
    <t>(국)건설부</t>
    <phoneticPr fontId="8" type="noConversion"/>
  </si>
  <si>
    <t>도</t>
  </si>
  <si>
    <t>448-13</t>
  </si>
  <si>
    <t>울산광역시 중구</t>
    <phoneticPr fontId="8" type="noConversion"/>
  </si>
  <si>
    <t>대</t>
  </si>
  <si>
    <t>잡</t>
  </si>
  <si>
    <t>울산광역시</t>
    <phoneticPr fontId="8" type="noConversion"/>
  </si>
  <si>
    <t>학</t>
  </si>
  <si>
    <t>복산동</t>
  </si>
  <si>
    <t>741-34</t>
    <phoneticPr fontId="8" type="noConversion"/>
  </si>
  <si>
    <t>교육부</t>
    <phoneticPr fontId="8" type="noConversion"/>
  </si>
  <si>
    <t>501-10</t>
  </si>
  <si>
    <t>전</t>
  </si>
  <si>
    <t>482-27</t>
  </si>
  <si>
    <t>대</t>
    <phoneticPr fontId="8" type="noConversion"/>
  </si>
  <si>
    <t>418-15</t>
  </si>
  <si>
    <t>418-11</t>
  </si>
  <si>
    <t>412-13</t>
  </si>
  <si>
    <t>412-12</t>
  </si>
  <si>
    <t>401-13</t>
  </si>
  <si>
    <t>401-12</t>
  </si>
  <si>
    <t>401-11</t>
  </si>
  <si>
    <t>400-12</t>
  </si>
  <si>
    <t>397-11</t>
  </si>
  <si>
    <t>397-10</t>
  </si>
  <si>
    <t>501-70</t>
  </si>
  <si>
    <t>501-62</t>
  </si>
  <si>
    <t>501-61</t>
  </si>
  <si>
    <t>501-60</t>
  </si>
  <si>
    <t>501-57</t>
  </si>
  <si>
    <t>501-52</t>
  </si>
  <si>
    <t>501-51</t>
  </si>
  <si>
    <t>501-47</t>
  </si>
  <si>
    <t>501-46</t>
  </si>
  <si>
    <t>501-45</t>
  </si>
  <si>
    <t>501-39</t>
  </si>
  <si>
    <t>501-38</t>
  </si>
  <si>
    <t>501-37</t>
  </si>
  <si>
    <t>498-30</t>
  </si>
  <si>
    <t>498-26</t>
  </si>
  <si>
    <t>498-18</t>
  </si>
  <si>
    <t>498-15</t>
  </si>
  <si>
    <t>498-14</t>
  </si>
  <si>
    <t>498-13</t>
  </si>
  <si>
    <t>498-12</t>
  </si>
  <si>
    <t>482-28</t>
  </si>
  <si>
    <t>482-25</t>
  </si>
  <si>
    <t>482-13</t>
  </si>
  <si>
    <t>482-12</t>
  </si>
  <si>
    <t>482-11</t>
  </si>
  <si>
    <t>482-10</t>
  </si>
  <si>
    <t>지목</t>
    <phoneticPr fontId="8" type="noConversion"/>
  </si>
  <si>
    <t xml:space="preserve">지번 </t>
    <phoneticPr fontId="8" type="noConversion"/>
  </si>
  <si>
    <t>소 유 자</t>
    <phoneticPr fontId="8" type="noConversion"/>
  </si>
  <si>
    <t>연번</t>
    <phoneticPr fontId="8" type="noConversion"/>
  </si>
  <si>
    <t>행정구역</t>
    <phoneticPr fontId="8" type="noConversion"/>
  </si>
  <si>
    <t>편입면적(㎡)</t>
    <phoneticPr fontId="8" type="noConversion"/>
  </si>
  <si>
    <t>합  계</t>
    <phoneticPr fontId="4" type="noConversion"/>
  </si>
  <si>
    <t>482-3</t>
    <phoneticPr fontId="8" type="noConversion"/>
  </si>
  <si>
    <t>482-4</t>
    <phoneticPr fontId="8" type="noConversion"/>
  </si>
  <si>
    <t>482-5</t>
    <phoneticPr fontId="8" type="noConversion"/>
  </si>
  <si>
    <t>482-6</t>
    <phoneticPr fontId="8" type="noConversion"/>
  </si>
  <si>
    <t>482-7</t>
    <phoneticPr fontId="8" type="noConversion"/>
  </si>
  <si>
    <t>482-8</t>
    <phoneticPr fontId="8" type="noConversion"/>
  </si>
  <si>
    <t>482-9</t>
    <phoneticPr fontId="8" type="noConversion"/>
  </si>
  <si>
    <t>483-1</t>
    <phoneticPr fontId="8" type="noConversion"/>
  </si>
  <si>
    <t>483-3</t>
    <phoneticPr fontId="8" type="noConversion"/>
  </si>
  <si>
    <t>484-2</t>
    <phoneticPr fontId="8" type="noConversion"/>
  </si>
  <si>
    <t>485-1</t>
    <phoneticPr fontId="8" type="noConversion"/>
  </si>
  <si>
    <t>485-2</t>
    <phoneticPr fontId="8" type="noConversion"/>
  </si>
  <si>
    <t>485-3</t>
    <phoneticPr fontId="8" type="noConversion"/>
  </si>
  <si>
    <t>485-5</t>
    <phoneticPr fontId="8" type="noConversion"/>
  </si>
  <si>
    <t>485-6</t>
    <phoneticPr fontId="8" type="noConversion"/>
  </si>
  <si>
    <t>485-8</t>
    <phoneticPr fontId="8" type="noConversion"/>
  </si>
  <si>
    <t>486-4</t>
    <phoneticPr fontId="8" type="noConversion"/>
  </si>
  <si>
    <t>486-5</t>
    <phoneticPr fontId="8" type="noConversion"/>
  </si>
  <si>
    <t>498-1</t>
    <phoneticPr fontId="8" type="noConversion"/>
  </si>
  <si>
    <t>396-1</t>
    <phoneticPr fontId="8" type="noConversion"/>
  </si>
  <si>
    <t>396-2</t>
    <phoneticPr fontId="8" type="noConversion"/>
  </si>
  <si>
    <t>396-3</t>
    <phoneticPr fontId="8" type="noConversion"/>
  </si>
  <si>
    <t>397-3</t>
    <phoneticPr fontId="8" type="noConversion"/>
  </si>
  <si>
    <t>397-4</t>
    <phoneticPr fontId="8" type="noConversion"/>
  </si>
  <si>
    <t>397-5</t>
    <phoneticPr fontId="8" type="noConversion"/>
  </si>
  <si>
    <t>397-8</t>
    <phoneticPr fontId="8" type="noConversion"/>
  </si>
  <si>
    <t>397-9</t>
    <phoneticPr fontId="8" type="noConversion"/>
  </si>
  <si>
    <t>398-3</t>
    <phoneticPr fontId="8" type="noConversion"/>
  </si>
  <si>
    <t>398-6</t>
    <phoneticPr fontId="8" type="noConversion"/>
  </si>
  <si>
    <t>400-3</t>
    <phoneticPr fontId="8" type="noConversion"/>
  </si>
  <si>
    <t>400-6</t>
    <phoneticPr fontId="8" type="noConversion"/>
  </si>
  <si>
    <t>400-9</t>
    <phoneticPr fontId="8" type="noConversion"/>
  </si>
  <si>
    <t>404-5</t>
    <phoneticPr fontId="8" type="noConversion"/>
  </si>
  <si>
    <t>405-2</t>
    <phoneticPr fontId="8" type="noConversion"/>
  </si>
  <si>
    <t>405-3</t>
    <phoneticPr fontId="8" type="noConversion"/>
  </si>
  <si>
    <t>406-3</t>
    <phoneticPr fontId="8" type="noConversion"/>
  </si>
  <si>
    <t>406-4</t>
    <phoneticPr fontId="8" type="noConversion"/>
  </si>
  <si>
    <t>406-5</t>
    <phoneticPr fontId="8" type="noConversion"/>
  </si>
  <si>
    <t>406-6</t>
    <phoneticPr fontId="8" type="noConversion"/>
  </si>
  <si>
    <t>406-7</t>
    <phoneticPr fontId="8" type="noConversion"/>
  </si>
  <si>
    <t>406-8</t>
    <phoneticPr fontId="8" type="noConversion"/>
  </si>
  <si>
    <t>406-9</t>
    <phoneticPr fontId="8" type="noConversion"/>
  </si>
  <si>
    <t>411-2</t>
    <phoneticPr fontId="8" type="noConversion"/>
  </si>
  <si>
    <t>411-3</t>
    <phoneticPr fontId="8" type="noConversion"/>
  </si>
  <si>
    <t>411-9</t>
    <phoneticPr fontId="8" type="noConversion"/>
  </si>
  <si>
    <t>412-2</t>
    <phoneticPr fontId="8" type="noConversion"/>
  </si>
  <si>
    <t>412-4</t>
    <phoneticPr fontId="8" type="noConversion"/>
  </si>
  <si>
    <t>413-4</t>
    <phoneticPr fontId="8" type="noConversion"/>
  </si>
  <si>
    <t>418-1</t>
    <phoneticPr fontId="8" type="noConversion"/>
  </si>
  <si>
    <t>418-4</t>
    <phoneticPr fontId="8" type="noConversion"/>
  </si>
  <si>
    <t>421-5</t>
    <phoneticPr fontId="8" type="noConversion"/>
  </si>
  <si>
    <t>421-6</t>
    <phoneticPr fontId="8" type="noConversion"/>
  </si>
  <si>
    <t>479-8</t>
    <phoneticPr fontId="8" type="noConversion"/>
  </si>
  <si>
    <t>482-1</t>
    <phoneticPr fontId="8" type="noConversion"/>
  </si>
  <si>
    <t>740-1</t>
    <phoneticPr fontId="8" type="noConversion"/>
  </si>
  <si>
    <t>742-2</t>
    <phoneticPr fontId="8" type="noConversion"/>
  </si>
  <si>
    <t>379-6</t>
    <phoneticPr fontId="8" type="noConversion"/>
  </si>
  <si>
    <t>379-8</t>
    <phoneticPr fontId="8" type="noConversion"/>
  </si>
  <si>
    <t>401-7</t>
    <phoneticPr fontId="8" type="noConversion"/>
  </si>
  <si>
    <t>402-1</t>
    <phoneticPr fontId="8" type="noConversion"/>
  </si>
  <si>
    <t>411-4</t>
    <phoneticPr fontId="8" type="noConversion"/>
  </si>
  <si>
    <t>413-3</t>
    <phoneticPr fontId="8" type="noConversion"/>
  </si>
  <si>
    <t>비고</t>
    <phoneticPr fontId="4" type="noConversion"/>
  </si>
  <si>
    <t>(국)건설교통부</t>
  </si>
  <si>
    <t>주소</t>
    <phoneticPr fontId="4" type="noConversion"/>
  </si>
  <si>
    <t>성명</t>
    <phoneticPr fontId="4" type="noConversion"/>
  </si>
  <si>
    <t>합계</t>
    <phoneticPr fontId="4" type="noConversion"/>
  </si>
  <si>
    <t>녹지</t>
    <phoneticPr fontId="4" type="noConversion"/>
  </si>
  <si>
    <t>도로</t>
    <phoneticPr fontId="4" type="noConversion"/>
  </si>
  <si>
    <t>보행자도로</t>
    <phoneticPr fontId="4" type="noConversion"/>
  </si>
  <si>
    <t>379-10</t>
  </si>
  <si>
    <t>431-12</t>
  </si>
  <si>
    <t>431-8</t>
  </si>
  <si>
    <t>421-4</t>
  </si>
  <si>
    <t>431-3</t>
  </si>
  <si>
    <t>421-3</t>
  </si>
  <si>
    <t>울산광역시 중구</t>
    <phoneticPr fontId="4" type="noConversion"/>
  </si>
  <si>
    <t>(국)국토교통부</t>
    <phoneticPr fontId="4" type="noConversion"/>
  </si>
  <si>
    <t>482-2</t>
    <phoneticPr fontId="8" type="noConversion"/>
  </si>
  <si>
    <t>448-14</t>
    <phoneticPr fontId="4" type="noConversion"/>
  </si>
  <si>
    <t>460-2</t>
    <phoneticPr fontId="4" type="noConversion"/>
  </si>
  <si>
    <t>도</t>
    <phoneticPr fontId="4" type="noConversion"/>
  </si>
  <si>
    <t>구</t>
    <phoneticPr fontId="4" type="noConversion"/>
  </si>
  <si>
    <t>379-7</t>
    <phoneticPr fontId="4" type="noConversion"/>
  </si>
  <si>
    <t>학성동</t>
    <phoneticPr fontId="4" type="noConversion"/>
  </si>
  <si>
    <t>381-1</t>
    <phoneticPr fontId="4" type="noConversion"/>
  </si>
  <si>
    <t>울산광역시(교육감)</t>
    <phoneticPr fontId="4" type="noConversion"/>
  </si>
  <si>
    <t>울산광역시 중구 학산로 24, 3층(학성동)</t>
    <phoneticPr fontId="8" type="noConversion"/>
  </si>
  <si>
    <t>학성동지역주택조합</t>
    <phoneticPr fontId="8" type="noConversion"/>
  </si>
  <si>
    <t>대</t>
    <phoneticPr fontId="4" type="noConversion"/>
  </si>
  <si>
    <t>구 분</t>
    <phoneticPr fontId="4" type="noConversion"/>
  </si>
  <si>
    <t>구</t>
    <phoneticPr fontId="4" type="noConversion"/>
  </si>
  <si>
    <t>대</t>
    <phoneticPr fontId="4" type="noConversion"/>
  </si>
  <si>
    <t>도</t>
    <phoneticPr fontId="4" type="noConversion"/>
  </si>
  <si>
    <t>잡</t>
    <phoneticPr fontId="4" type="noConversion"/>
  </si>
  <si>
    <t>전</t>
    <phoneticPr fontId="4" type="noConversion"/>
  </si>
  <si>
    <t>학</t>
    <phoneticPr fontId="4" type="noConversion"/>
  </si>
  <si>
    <t>학</t>
    <phoneticPr fontId="4" type="noConversion"/>
  </si>
  <si>
    <t>계</t>
    <phoneticPr fontId="4" type="noConversion"/>
  </si>
  <si>
    <t>합 계</t>
    <phoneticPr fontId="4" type="noConversion"/>
  </si>
  <si>
    <t>녹 지</t>
    <phoneticPr fontId="4" type="noConversion"/>
  </si>
  <si>
    <t>도로</t>
    <phoneticPr fontId="4" type="noConversion"/>
  </si>
  <si>
    <t>보행자도로</t>
    <phoneticPr fontId="4" type="noConversion"/>
  </si>
  <si>
    <t>도 로</t>
    <phoneticPr fontId="4" type="noConversion"/>
  </si>
  <si>
    <t>소 계</t>
    <phoneticPr fontId="4" type="noConversion"/>
  </si>
  <si>
    <t>토지세목조서 집계표</t>
    <phoneticPr fontId="4" type="noConversion"/>
  </si>
  <si>
    <t>-</t>
    <phoneticPr fontId="4" type="noConversion"/>
  </si>
  <si>
    <t>공부면적
(㎡)</t>
    <phoneticPr fontId="8" type="noConversion"/>
  </si>
  <si>
    <t>수용 또는 사용할 토지 세목조서</t>
    <phoneticPr fontId="4" type="noConversion"/>
  </si>
  <si>
    <t>■편입토지조서(건설부)</t>
    <phoneticPr fontId="4" type="noConversion"/>
  </si>
  <si>
    <t>■편입토지조서(교육부)</t>
    <phoneticPr fontId="4" type="noConversion"/>
  </si>
  <si>
    <t>공부면적
(㎡)</t>
    <phoneticPr fontId="8" type="noConversion"/>
  </si>
  <si>
    <t>■편입토지조서(기획재정부)</t>
    <phoneticPr fontId="4" type="noConversion"/>
  </si>
  <si>
    <t>■편입토지조서(울산광역시)</t>
    <phoneticPr fontId="4" type="noConversion"/>
  </si>
  <si>
    <t>공부면적
(㎡)</t>
    <phoneticPr fontId="8" type="noConversion"/>
  </si>
  <si>
    <t>■편입토지조서(중구청)</t>
    <phoneticPr fontId="4" type="noConversion"/>
  </si>
  <si>
    <t>국(기획재정부)</t>
    <phoneticPr fontId="8" type="noConversion"/>
  </si>
  <si>
    <t>강승재 외 3인</t>
    <phoneticPr fontId="8" type="noConversion"/>
  </si>
  <si>
    <t>학성동지역주택조합</t>
    <phoneticPr fontId="8" type="noConversion"/>
  </si>
  <si>
    <t>울산광역시 중구 학산로 24, 3층(학성동)</t>
    <phoneticPr fontId="8" type="noConversion"/>
  </si>
  <si>
    <t>국(교육부)</t>
    <phoneticPr fontId="8" type="noConversion"/>
  </si>
  <si>
    <t>국(국토교통부)</t>
    <phoneticPr fontId="8" type="noConversion"/>
  </si>
  <si>
    <t>도</t>
    <phoneticPr fontId="4" type="noConversion"/>
  </si>
  <si>
    <t>(국)기획재정부</t>
    <phoneticPr fontId="8" type="noConversion"/>
  </si>
  <si>
    <t>국유지</t>
    <phoneticPr fontId="4" type="noConversion"/>
  </si>
  <si>
    <t>공유지</t>
    <phoneticPr fontId="4" type="noConversion"/>
  </si>
  <si>
    <t>건설부</t>
    <phoneticPr fontId="4" type="noConversion"/>
  </si>
  <si>
    <t>교육부</t>
    <phoneticPr fontId="4" type="noConversion"/>
  </si>
  <si>
    <t>기획재정부</t>
    <phoneticPr fontId="4" type="noConversion"/>
  </si>
  <si>
    <t>울산광역시</t>
    <phoneticPr fontId="4" type="noConversion"/>
  </si>
  <si>
    <t>중구청</t>
    <phoneticPr fontId="4" type="noConversion"/>
  </si>
  <si>
    <t>용도폐지되는 공공시설 조서 집계표</t>
    <phoneticPr fontId="4" type="noConversion"/>
  </si>
  <si>
    <t>도</t>
    <phoneticPr fontId="4" type="noConversion"/>
  </si>
  <si>
    <t>구</t>
    <phoneticPr fontId="4" type="noConversion"/>
  </si>
  <si>
    <t>전</t>
    <phoneticPr fontId="4" type="noConversion"/>
  </si>
  <si>
    <t>부산광역시 북구 화명동 898-9 주공아파트15호동 409</t>
    <phoneticPr fontId="8" type="noConversion"/>
  </si>
  <si>
    <t>학성동지역주택조합</t>
    <phoneticPr fontId="8" type="noConversion"/>
  </si>
  <si>
    <t>부산광역시 동래구 칠산동</t>
    <phoneticPr fontId="8" type="noConversion"/>
  </si>
  <si>
    <t>한O태</t>
    <phoneticPr fontId="8" type="noConversion"/>
  </si>
  <si>
    <t>한O조</t>
    <phoneticPr fontId="8" type="noConversion"/>
  </si>
  <si>
    <t>울산광역시 중구 복산동</t>
    <phoneticPr fontId="8" type="noConversion"/>
  </si>
  <si>
    <t>울산광역시 중구 학성3길</t>
    <phoneticPr fontId="8" type="noConversion"/>
  </si>
  <si>
    <t>강O부</t>
    <phoneticPr fontId="8" type="noConversion"/>
  </si>
  <si>
    <t>울산광역시 중구 반구동</t>
    <phoneticPr fontId="8" type="noConversion"/>
  </si>
  <si>
    <t>김O찬</t>
    <phoneticPr fontId="8" type="noConversion"/>
  </si>
  <si>
    <t>우O자</t>
    <phoneticPr fontId="4" type="noConversion"/>
  </si>
  <si>
    <t>울산광역시 중구 서원2길</t>
    <phoneticPr fontId="4" type="noConversion"/>
  </si>
  <si>
    <t>부산광역시 동래구 칠산동</t>
    <phoneticPr fontId="8" type="noConversion"/>
  </si>
  <si>
    <t>한O태</t>
    <phoneticPr fontId="8" type="noConversion"/>
  </si>
  <si>
    <t>울산광역시 남구 야음동</t>
    <phoneticPr fontId="8" type="noConversion"/>
  </si>
  <si>
    <t>김O자</t>
    <phoneticPr fontId="8" type="noConversion"/>
  </si>
  <si>
    <t>부산광역시 금정구 금정로207번길</t>
    <phoneticPr fontId="8" type="noConversion"/>
  </si>
  <si>
    <t>김O보</t>
    <phoneticPr fontId="8" type="noConversion"/>
  </si>
  <si>
    <t>이O윤</t>
    <phoneticPr fontId="8" type="noConversion"/>
  </si>
  <si>
    <t>서O진</t>
    <phoneticPr fontId="8" type="noConversion"/>
  </si>
  <si>
    <t>울산광역시 남구 신정동</t>
    <phoneticPr fontId="8" type="noConversion"/>
  </si>
  <si>
    <t>울산광역시 남구 대공원로 99번길</t>
    <phoneticPr fontId="8" type="noConversion"/>
  </si>
  <si>
    <t>울산광역시 중구 학성2길</t>
    <phoneticPr fontId="8" type="noConversion"/>
  </si>
  <si>
    <t>장O한</t>
    <phoneticPr fontId="8" type="noConversion"/>
  </si>
  <si>
    <t>울산광역시 중구 학성4길</t>
    <phoneticPr fontId="8" type="noConversion"/>
  </si>
  <si>
    <t>김O자</t>
    <phoneticPr fontId="8" type="noConversion"/>
  </si>
  <si>
    <t>박O선</t>
    <phoneticPr fontId="8" type="noConversion"/>
  </si>
  <si>
    <t>김O일</t>
    <phoneticPr fontId="8" type="noConversion"/>
  </si>
  <si>
    <t>이O우</t>
    <phoneticPr fontId="8" type="noConversion"/>
  </si>
  <si>
    <t>심O길</t>
    <phoneticPr fontId="8" type="noConversion"/>
  </si>
  <si>
    <t>부산광역시 남구 대연동</t>
    <phoneticPr fontId="8" type="noConversion"/>
  </si>
  <si>
    <t>장O금</t>
    <phoneticPr fontId="8" type="noConversion"/>
  </si>
  <si>
    <t>울산광역시 남구 동산로</t>
    <phoneticPr fontId="8" type="noConversion"/>
  </si>
  <si>
    <t>김O년, 이O순</t>
    <phoneticPr fontId="8" type="noConversion"/>
  </si>
  <si>
    <t>울산광역시 중구 학성11길</t>
    <phoneticPr fontId="8" type="noConversion"/>
  </si>
  <si>
    <t>최O자</t>
    <phoneticPr fontId="8" type="noConversion"/>
  </si>
  <si>
    <t>울산광역시 중구 약사로</t>
    <phoneticPr fontId="8" type="noConversion"/>
  </si>
  <si>
    <t>김O우</t>
    <phoneticPr fontId="8" type="noConversion"/>
  </si>
  <si>
    <t>울산광역시 중구 학성동</t>
    <phoneticPr fontId="4" type="noConversion"/>
  </si>
  <si>
    <t>이O태</t>
    <phoneticPr fontId="4" type="noConversion"/>
  </si>
  <si>
    <t>울산광역시 남구 무거동</t>
    <phoneticPr fontId="8" type="noConversion"/>
  </si>
  <si>
    <t>정O수</t>
    <phoneticPr fontId="8" type="noConversion"/>
  </si>
  <si>
    <t>울산광역시 중구 학성동</t>
    <phoneticPr fontId="8" type="noConversion"/>
  </si>
  <si>
    <t>마O익</t>
    <phoneticPr fontId="8" type="noConversion"/>
  </si>
  <si>
    <t>서울특별시 서초구 명달로8길</t>
    <phoneticPr fontId="8" type="noConversion"/>
  </si>
  <si>
    <t>이O민</t>
    <phoneticPr fontId="8" type="noConversion"/>
  </si>
  <si>
    <t>울산광역시 중구 계변로</t>
    <phoneticPr fontId="8" type="noConversion"/>
  </si>
  <si>
    <t>박O영</t>
    <phoneticPr fontId="8" type="noConversion"/>
  </si>
  <si>
    <t>이O옥</t>
    <phoneticPr fontId="8" type="noConversion"/>
  </si>
  <si>
    <t>울산광역시 중구 학성1길</t>
    <phoneticPr fontId="4" type="noConversion"/>
  </si>
  <si>
    <t>권O호, 김O년</t>
    <phoneticPr fontId="4" type="noConversion"/>
  </si>
  <si>
    <t>허O철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</si>
</sst>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&quot;₩&quot;* #,##0_-;\-&quot;₩&quot;* #,##0_-;_-&quot;₩&quot;* &quot;-&quot;_-;_-@_-"/>
    <numFmt numFmtId="41" formatCode="_-* #,##0_-;\-* #,##0_-;_-* &quot;-&quot;_-;_-@_-"/>
    <numFmt numFmtId="23" formatCode="\$#,##0_);\(\$#,##0\)"/>
    <numFmt numFmtId="176" formatCode="0.00000000000"/>
    <numFmt numFmtId="177" formatCode="#."/>
    <numFmt numFmtId="178" formatCode="&quot;₩&quot;#,##0.00;[Red]&quot;₩&quot;\-#,##0.00"/>
    <numFmt numFmtId="179" formatCode="&quot;₩&quot;#,##0;[Red]&quot;₩&quot;\-#,##0"/>
    <numFmt numFmtId="180" formatCode="_ * #,##0_ ;_ * \-#,##0_ ;_ * &quot;-&quot;_ ;_ @_ "/>
    <numFmt numFmtId="181" formatCode="&quot;₩&quot;#,##0;&quot;₩&quot;&quot;₩&quot;&quot;₩&quot;&quot;₩&quot;&quot;₩&quot;\-#,##0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mmmm\ d\,\ yyyy"/>
    <numFmt numFmtId="186" formatCode="_-* #,##0\ _D_M_-;\-* #,##0\ _D_M_-;_-* &quot;-&quot;\ _D_M_-;_-@_-"/>
    <numFmt numFmtId="187" formatCode="_-* #,##0.00\ _D_M_-;\-* #,##0.00\ _D_M_-;_-* &quot;-&quot;??\ _D_M_-;_-@_-"/>
    <numFmt numFmtId="188" formatCode="&quot;₩&quot;#,##0.00;&quot;₩&quot;&quot;₩&quot;&quot;₩&quot;&quot;₩&quot;&quot;₩&quot;\-#,##0.00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  <numFmt numFmtId="191" formatCode="_ * #,##0.0_ ;_ * \-#,##0.0_ ;_ * &quot;-&quot;_ ;_ @_ "/>
    <numFmt numFmtId="192" formatCode="#,##0.0"/>
    <numFmt numFmtId="193" formatCode="#,##0.000"/>
    <numFmt numFmtId="194" formatCode="\ dd&quot;일&quot;"/>
    <numFmt numFmtId="195" formatCode="#,##0_);[Red]\(#,##0\)"/>
    <numFmt numFmtId="196" formatCode="0_ "/>
    <numFmt numFmtId="197" formatCode="#,##0;#,##0;&quot;&quot;"/>
    <numFmt numFmtId="198" formatCode="#,##0;#,##0;&quot;-&quot;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"/>
      <color indexed="16"/>
      <name val="Courier"/>
      <family val="3"/>
    </font>
    <font>
      <sz val="12"/>
      <name val="Arial"/>
      <family val="2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"/>
      <color indexed="8"/>
      <name val="Courier"/>
      <family val="3"/>
    </font>
    <font>
      <sz val="10"/>
      <name val="MS Sans Serif"/>
      <family val="2"/>
    </font>
    <font>
      <u/>
      <sz val="11"/>
      <color indexed="20"/>
      <name val="돋움"/>
      <family val="3"/>
      <charset val="129"/>
    </font>
    <font>
      <sz val="14"/>
      <name val="뼻뮝"/>
      <family val="1"/>
      <charset val="129"/>
    </font>
    <font>
      <sz val="1"/>
      <color indexed="0"/>
      <name val="Courier"/>
      <family val="3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color indexed="24"/>
      <name val="바탕체"/>
      <family val="1"/>
      <charset val="129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0" borderId="0"/>
    <xf numFmtId="177" fontId="14" fillId="0" borderId="0">
      <protection locked="0"/>
    </xf>
    <xf numFmtId="177" fontId="14" fillId="0" borderId="0">
      <protection locked="0"/>
    </xf>
    <xf numFmtId="177" fontId="14" fillId="0" borderId="0">
      <protection locked="0"/>
    </xf>
    <xf numFmtId="177" fontId="14" fillId="0" borderId="0">
      <protection locked="0"/>
    </xf>
    <xf numFmtId="0" fontId="15" fillId="0" borderId="0"/>
    <xf numFmtId="178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14" fillId="0" borderId="0">
      <protection locked="0"/>
    </xf>
    <xf numFmtId="38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14" fillId="0" borderId="0">
      <protection locked="0"/>
    </xf>
    <xf numFmtId="177" fontId="14" fillId="0" borderId="0">
      <protection locked="0"/>
    </xf>
    <xf numFmtId="0" fontId="16" fillId="0" borderId="0"/>
    <xf numFmtId="0" fontId="17" fillId="0" borderId="0"/>
    <xf numFmtId="0" fontId="18" fillId="0" borderId="0" applyFill="0" applyBorder="0" applyAlignment="0"/>
    <xf numFmtId="177" fontId="14" fillId="0" borderId="2">
      <protection locked="0"/>
    </xf>
    <xf numFmtId="0" fontId="19" fillId="0" borderId="0">
      <protection locked="0"/>
    </xf>
    <xf numFmtId="180" fontId="20" fillId="0" borderId="0" applyFont="0" applyFill="0" applyBorder="0" applyAlignment="0" applyProtection="0"/>
    <xf numFmtId="181" fontId="18" fillId="0" borderId="0"/>
    <xf numFmtId="182" fontId="20" fillId="0" borderId="0" applyFont="0" applyFill="0" applyBorder="0" applyAlignment="0" applyProtection="0"/>
    <xf numFmtId="37" fontId="20" fillId="0" borderId="0" applyFill="0" applyBorder="0" applyAlignment="0" applyProtection="0"/>
    <xf numFmtId="0" fontId="19" fillId="0" borderId="0">
      <protection locked="0"/>
    </xf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23" fontId="20" fillId="0" borderId="0" applyFill="0" applyBorder="0" applyAlignment="0" applyProtection="0"/>
    <xf numFmtId="181" fontId="18" fillId="0" borderId="0"/>
    <xf numFmtId="185" fontId="20" fillId="0" borderId="0" applyFill="0" applyBorder="0" applyAlignment="0" applyProtection="0"/>
    <xf numFmtId="186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8" fontId="18" fillId="0" borderId="0"/>
    <xf numFmtId="177" fontId="14" fillId="0" borderId="0">
      <protection locked="0"/>
    </xf>
    <xf numFmtId="177" fontId="14" fillId="0" borderId="0">
      <protection locked="0"/>
    </xf>
    <xf numFmtId="2" fontId="20" fillId="0" borderId="0" applyFill="0" applyBorder="0" applyAlignment="0" applyProtection="0"/>
    <xf numFmtId="0" fontId="21" fillId="0" borderId="3" applyNumberFormat="0" applyAlignment="0" applyProtection="0">
      <alignment horizontal="left" vertical="center"/>
    </xf>
    <xf numFmtId="0" fontId="21" fillId="0" borderId="4">
      <alignment horizontal="left" vertical="center"/>
    </xf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3" fillId="0" borderId="0"/>
    <xf numFmtId="0" fontId="20" fillId="0" borderId="0"/>
    <xf numFmtId="0" fontId="19" fillId="0" borderId="0">
      <protection locked="0"/>
    </xf>
    <xf numFmtId="0" fontId="20" fillId="0" borderId="0"/>
    <xf numFmtId="0" fontId="23" fillId="0" borderId="0"/>
    <xf numFmtId="0" fontId="24" fillId="0" borderId="0" applyFill="0" applyBorder="0" applyProtection="0">
      <alignment horizontal="centerContinuous" vertical="center"/>
    </xf>
    <xf numFmtId="0" fontId="25" fillId="3" borderId="0" applyFill="0" applyBorder="0" applyProtection="0">
      <alignment horizontal="center" vertical="center"/>
    </xf>
    <xf numFmtId="0" fontId="20" fillId="0" borderId="2" applyNumberFormat="0" applyFill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18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8" fontId="19" fillId="0" borderId="0"/>
    <xf numFmtId="0" fontId="26" fillId="0" borderId="0">
      <protection locked="0"/>
    </xf>
    <xf numFmtId="3" fontId="27" fillId="0" borderId="5">
      <alignment horizontal="center"/>
    </xf>
    <xf numFmtId="0" fontId="26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>
      <protection locked="0"/>
    </xf>
    <xf numFmtId="9" fontId="19" fillId="3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9" fontId="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1" fillId="0" borderId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/>
    <xf numFmtId="0" fontId="33" fillId="0" borderId="6"/>
    <xf numFmtId="0" fontId="34" fillId="0" borderId="0">
      <alignment vertical="center"/>
    </xf>
    <xf numFmtId="4" fontId="26" fillId="0" borderId="0">
      <protection locked="0"/>
    </xf>
    <xf numFmtId="3" fontId="35" fillId="0" borderId="0" applyFont="0" applyFill="0" applyBorder="0" applyAlignment="0" applyProtection="0"/>
    <xf numFmtId="177" fontId="30" fillId="0" borderId="0">
      <protection locked="0"/>
    </xf>
    <xf numFmtId="177" fontId="30" fillId="0" borderId="0">
      <protection locked="0"/>
    </xf>
    <xf numFmtId="0" fontId="13" fillId="0" borderId="0" applyFont="0" applyFill="0" applyBorder="0" applyAlignment="0" applyProtection="0"/>
    <xf numFmtId="0" fontId="18" fillId="3" borderId="0" applyFill="0" applyBorder="0" applyProtection="0">
      <alignment horizontal="right"/>
    </xf>
    <xf numFmtId="0" fontId="13" fillId="0" borderId="0" applyFont="0" applyFill="0" applyBorder="0" applyAlignment="0" applyProtection="0"/>
    <xf numFmtId="177" fontId="30" fillId="0" borderId="0">
      <protection locked="0"/>
    </xf>
    <xf numFmtId="177" fontId="30" fillId="0" borderId="0">
      <protection locked="0"/>
    </xf>
    <xf numFmtId="42" fontId="18" fillId="0" borderId="0" applyFont="0" applyFill="0" applyBorder="0" applyAlignment="0" applyProtection="0"/>
    <xf numFmtId="192" fontId="18" fillId="0" borderId="0">
      <protection locked="0"/>
    </xf>
    <xf numFmtId="177" fontId="30" fillId="0" borderId="0">
      <protection locked="0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2">
      <protection locked="0"/>
    </xf>
    <xf numFmtId="193" fontId="18" fillId="0" borderId="0">
      <protection locked="0"/>
    </xf>
    <xf numFmtId="194" fontId="18" fillId="0" borderId="0">
      <protection locked="0"/>
    </xf>
    <xf numFmtId="41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>
      <alignment vertical="center"/>
    </xf>
    <xf numFmtId="0" fontId="6" fillId="0" borderId="1" xfId="1" applyFont="1" applyFill="1" applyBorder="1" applyAlignment="1">
      <alignment horizontal="center" vertical="center" shrinkToFit="1"/>
    </xf>
    <xf numFmtId="1" fontId="3" fillId="0" borderId="1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3" fillId="0" borderId="0" xfId="1" applyFont="1">
      <alignment vertical="center"/>
    </xf>
    <xf numFmtId="1" fontId="36" fillId="0" borderId="0" xfId="1" applyNumberFormat="1" applyFont="1" applyBorder="1" applyAlignment="1">
      <alignment horizontal="left" vertical="center"/>
    </xf>
    <xf numFmtId="195" fontId="5" fillId="0" borderId="1" xfId="1" applyNumberFormat="1" applyFont="1" applyFill="1" applyBorder="1" applyAlignment="1">
      <alignment horizontal="right" vertical="center"/>
    </xf>
    <xf numFmtId="41" fontId="7" fillId="0" borderId="1" xfId="119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41" fontId="5" fillId="0" borderId="1" xfId="119" applyFont="1" applyFill="1" applyBorder="1" applyAlignment="1">
      <alignment horizontal="right" vertical="center"/>
    </xf>
    <xf numFmtId="196" fontId="3" fillId="0" borderId="0" xfId="1" applyNumberFormat="1" applyFont="1" applyFill="1" applyBorder="1" applyAlignment="1">
      <alignment horizontal="center" vertical="center"/>
    </xf>
    <xf numFmtId="196" fontId="3" fillId="0" borderId="0" xfId="1" applyNumberFormat="1" applyFont="1" applyFill="1">
      <alignment vertical="center"/>
    </xf>
    <xf numFmtId="196" fontId="3" fillId="0" borderId="0" xfId="1" applyNumberFormat="1" applyFont="1">
      <alignment vertical="center"/>
    </xf>
    <xf numFmtId="1" fontId="7" fillId="2" borderId="1" xfId="1" applyNumberFormat="1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97" fontId="7" fillId="2" borderId="1" xfId="1" applyNumberFormat="1" applyFont="1" applyFill="1" applyBorder="1" applyAlignment="1">
      <alignment horizontal="center" vertical="center"/>
    </xf>
    <xf numFmtId="197" fontId="12" fillId="2" borderId="1" xfId="1" applyNumberFormat="1" applyFont="1" applyFill="1" applyBorder="1" applyAlignment="1">
      <alignment horizontal="center" vertical="center"/>
    </xf>
    <xf numFmtId="197" fontId="7" fillId="0" borderId="1" xfId="119" applyNumberFormat="1" applyFont="1" applyFill="1" applyBorder="1" applyAlignment="1">
      <alignment horizontal="center" vertical="center"/>
    </xf>
    <xf numFmtId="197" fontId="12" fillId="0" borderId="1" xfId="1" applyNumberFormat="1" applyFont="1" applyFill="1" applyBorder="1" applyAlignment="1">
      <alignment horizontal="center" vertical="center"/>
    </xf>
    <xf numFmtId="197" fontId="7" fillId="0" borderId="1" xfId="1" applyNumberFormat="1" applyFont="1" applyFill="1" applyBorder="1" applyAlignment="1">
      <alignment horizontal="center" vertical="center"/>
    </xf>
    <xf numFmtId="197" fontId="3" fillId="0" borderId="1" xfId="1" applyNumberFormat="1" applyFont="1" applyFill="1" applyBorder="1" applyAlignment="1">
      <alignment horizontal="center" vertical="center"/>
    </xf>
    <xf numFmtId="197" fontId="5" fillId="0" borderId="1" xfId="1" applyNumberFormat="1" applyFont="1" applyFill="1" applyBorder="1" applyAlignment="1">
      <alignment horizontal="center" vertical="center"/>
    </xf>
    <xf numFmtId="197" fontId="5" fillId="0" borderId="1" xfId="119" applyNumberFormat="1" applyFont="1" applyFill="1" applyBorder="1" applyAlignment="1">
      <alignment horizontal="center" vertical="center"/>
    </xf>
    <xf numFmtId="197" fontId="6" fillId="0" borderId="1" xfId="1" applyNumberFormat="1" applyFont="1" applyFill="1" applyBorder="1" applyAlignment="1">
      <alignment horizontal="center" vertical="center" shrinkToFit="1"/>
    </xf>
    <xf numFmtId="198" fontId="7" fillId="0" borderId="1" xfId="119" applyNumberFormat="1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1" fontId="11" fillId="0" borderId="1" xfId="1" applyNumberFormat="1" applyFont="1" applyBorder="1" applyAlignment="1">
      <alignment horizontal="center" vertical="center"/>
    </xf>
    <xf numFmtId="0" fontId="10" fillId="0" borderId="0" xfId="1" applyFont="1">
      <alignment vertical="center"/>
    </xf>
    <xf numFmtId="19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97" fontId="5" fillId="0" borderId="1" xfId="1" applyNumberFormat="1" applyFont="1" applyBorder="1" applyAlignment="1">
      <alignment horizontal="center" vertical="center"/>
    </xf>
    <xf numFmtId="197" fontId="10" fillId="0" borderId="1" xfId="119" applyNumberFormat="1" applyFont="1" applyFill="1" applyBorder="1" applyAlignment="1">
      <alignment horizontal="center" vertical="center"/>
    </xf>
    <xf numFmtId="195" fontId="5" fillId="0" borderId="1" xfId="1" applyNumberFormat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195" fontId="6" fillId="0" borderId="1" xfId="1" applyNumberFormat="1" applyFont="1" applyBorder="1" applyAlignment="1">
      <alignment horizontal="center" vertical="center"/>
    </xf>
    <xf numFmtId="195" fontId="6" fillId="0" borderId="1" xfId="1" applyNumberFormat="1" applyFont="1" applyFill="1" applyBorder="1" applyAlignment="1">
      <alignment horizontal="center" vertical="center"/>
    </xf>
    <xf numFmtId="195" fontId="37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7" fillId="0" borderId="1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shrinkToFit="1"/>
    </xf>
    <xf numFmtId="1" fontId="3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shrinkToFit="1"/>
    </xf>
    <xf numFmtId="196" fontId="3" fillId="0" borderId="0" xfId="1" applyNumberFormat="1" applyFont="1" applyFill="1" applyAlignment="1">
      <alignment horizontal="center" vertical="center"/>
    </xf>
    <xf numFmtId="41" fontId="3" fillId="0" borderId="0" xfId="119" applyFont="1" applyFill="1">
      <alignment vertical="center"/>
    </xf>
    <xf numFmtId="41" fontId="3" fillId="0" borderId="0" xfId="119" applyFont="1" applyBorder="1" applyAlignment="1">
      <alignment horizontal="center" vertical="center"/>
    </xf>
    <xf numFmtId="197" fontId="3" fillId="0" borderId="0" xfId="1" applyNumberFormat="1" applyFont="1" applyFill="1" applyAlignment="1">
      <alignment horizontal="center" vertical="center"/>
    </xf>
    <xf numFmtId="41" fontId="0" fillId="0" borderId="0" xfId="0" applyNumberFormat="1">
      <alignment vertical="center"/>
    </xf>
    <xf numFmtId="0" fontId="6" fillId="4" borderId="1" xfId="1" applyFont="1" applyFill="1" applyBorder="1" applyAlignment="1">
      <alignment horizontal="center" vertical="center" wrapText="1" shrinkToFit="1"/>
    </xf>
    <xf numFmtId="1" fontId="36" fillId="0" borderId="9" xfId="1" applyNumberFormat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/>
    </xf>
    <xf numFmtId="1" fontId="7" fillId="0" borderId="4" xfId="1" applyNumberFormat="1" applyFont="1" applyFill="1" applyBorder="1" applyAlignment="1">
      <alignment horizontal="center" vertical="center"/>
    </xf>
    <xf numFmtId="1" fontId="7" fillId="0" borderId="8" xfId="1" applyNumberFormat="1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1" xfId="1" applyFont="1" applyBorder="1" applyAlignment="1">
      <alignment horizontal="center" vertical="center"/>
    </xf>
    <xf numFmtId="0" fontId="37" fillId="0" borderId="12" xfId="1" applyFont="1" applyBorder="1" applyAlignment="1">
      <alignment horizontal="center" vertical="center"/>
    </xf>
    <xf numFmtId="197" fontId="7" fillId="2" borderId="1" xfId="1" applyNumberFormat="1" applyFont="1" applyFill="1" applyBorder="1" applyAlignment="1">
      <alignment horizontal="center" vertical="center"/>
    </xf>
    <xf numFmtId="197" fontId="7" fillId="0" borderId="1" xfId="1" applyNumberFormat="1" applyFont="1" applyFill="1" applyBorder="1" applyAlignment="1">
      <alignment horizontal="center" vertical="center"/>
    </xf>
    <xf numFmtId="197" fontId="7" fillId="2" borderId="1" xfId="1" applyNumberFormat="1" applyFont="1" applyFill="1" applyBorder="1" applyAlignment="1">
      <alignment horizontal="center" vertical="center" wrapText="1"/>
    </xf>
    <xf numFmtId="197" fontId="7" fillId="2" borderId="7" xfId="1" applyNumberFormat="1" applyFont="1" applyFill="1" applyBorder="1" applyAlignment="1">
      <alignment horizontal="center" vertical="center"/>
    </xf>
    <xf numFmtId="197" fontId="7" fillId="2" borderId="4" xfId="1" applyNumberFormat="1" applyFont="1" applyFill="1" applyBorder="1" applyAlignment="1">
      <alignment horizontal="center" vertical="center"/>
    </xf>
    <xf numFmtId="197" fontId="7" fillId="2" borderId="8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7" xfId="1" applyNumberFormat="1" applyFont="1" applyFill="1" applyBorder="1" applyAlignment="1">
      <alignment horizontal="center" vertical="center"/>
    </xf>
    <xf numFmtId="1" fontId="7" fillId="2" borderId="4" xfId="1" applyNumberFormat="1" applyFont="1" applyFill="1" applyBorder="1" applyAlignment="1">
      <alignment horizontal="center" vertical="center"/>
    </xf>
    <xf numFmtId="1" fontId="7" fillId="2" borderId="8" xfId="1" applyNumberFormat="1" applyFont="1" applyFill="1" applyBorder="1" applyAlignment="1">
      <alignment horizontal="center" vertical="center"/>
    </xf>
  </cellXfs>
  <cellStyles count="120">
    <cellStyle name="??&amp;O?&amp;H?_x0008_??_x0007__x0001__x0001_" xfId="3" xr:uid="{00000000-0005-0000-0000-000000000000}"/>
    <cellStyle name="´þ" xfId="4" xr:uid="{00000000-0005-0000-0000-000001000000}"/>
    <cellStyle name="°ia¤¼o " xfId="5" xr:uid="{00000000-0005-0000-0000-000002000000}"/>
    <cellStyle name="°ia¤aa " xfId="6" xr:uid="{00000000-0005-0000-0000-000003000000}"/>
    <cellStyle name="³?a" xfId="7" xr:uid="{00000000-0005-0000-0000-000004000000}"/>
    <cellStyle name="82" xfId="8" xr:uid="{00000000-0005-0000-0000-000005000000}"/>
    <cellStyle name="ÅëÈ­ [0]_±×·¡ÇÁ (2)" xfId="9" xr:uid="{00000000-0005-0000-0000-000006000000}"/>
    <cellStyle name="AeE­ [0]_INQUIRY ¿μ¾÷AßAø " xfId="10" xr:uid="{00000000-0005-0000-0000-000007000000}"/>
    <cellStyle name="ÅëÈ­_±×·¡ÇÁ (2)" xfId="11" xr:uid="{00000000-0005-0000-0000-000008000000}"/>
    <cellStyle name="AeE­_INQUIRY ¿μ¾÷AßAø " xfId="12" xr:uid="{00000000-0005-0000-0000-000009000000}"/>
    <cellStyle name="Æu¼ " xfId="13" xr:uid="{00000000-0005-0000-0000-00000A000000}"/>
    <cellStyle name="ÄÞ¸¶ [0]_±×·¡ÇÁ (2)" xfId="14" xr:uid="{00000000-0005-0000-0000-00000B000000}"/>
    <cellStyle name="AÞ¸¶ [0]_INQUIRY ¿μ¾÷AßAø " xfId="15" xr:uid="{00000000-0005-0000-0000-00000C000000}"/>
    <cellStyle name="ÄÞ¸¶_±×·¡ÇÁ (2)" xfId="16" xr:uid="{00000000-0005-0000-0000-00000D000000}"/>
    <cellStyle name="AÞ¸¶_INQUIRY ¿μ¾÷AßAø " xfId="17" xr:uid="{00000000-0005-0000-0000-00000E000000}"/>
    <cellStyle name="Au¸r " xfId="18" xr:uid="{00000000-0005-0000-0000-00000F000000}"/>
    <cellStyle name="Au¸r¼" xfId="19" xr:uid="{00000000-0005-0000-0000-000010000000}"/>
    <cellStyle name="Ç¥ÁØ_´ç¿ùÃßÁø°èÈ¹" xfId="20" xr:uid="{00000000-0005-0000-0000-000011000000}"/>
    <cellStyle name="C￥AØ_¿μ¾÷CoE² " xfId="21" xr:uid="{00000000-0005-0000-0000-000012000000}"/>
    <cellStyle name="Calc Currency (0)" xfId="22" xr:uid="{00000000-0005-0000-0000-000013000000}"/>
    <cellStyle name="Co≫" xfId="23" xr:uid="{00000000-0005-0000-0000-000014000000}"/>
    <cellStyle name="Comma" xfId="24" xr:uid="{00000000-0005-0000-0000-000015000000}"/>
    <cellStyle name="Comma [0]_ SG&amp;A Bridge " xfId="25" xr:uid="{00000000-0005-0000-0000-000016000000}"/>
    <cellStyle name="comma zerodec" xfId="26" xr:uid="{00000000-0005-0000-0000-000017000000}"/>
    <cellStyle name="Comma_ SG&amp;A Bridge " xfId="27" xr:uid="{00000000-0005-0000-0000-000018000000}"/>
    <cellStyle name="Comma0" xfId="28" xr:uid="{00000000-0005-0000-0000-000019000000}"/>
    <cellStyle name="Currency" xfId="29" xr:uid="{00000000-0005-0000-0000-00001A000000}"/>
    <cellStyle name="Currency [0]_ SG&amp;A Bridge " xfId="30" xr:uid="{00000000-0005-0000-0000-00001B000000}"/>
    <cellStyle name="Currency_ SG&amp;A Bridge " xfId="31" xr:uid="{00000000-0005-0000-0000-00001C000000}"/>
    <cellStyle name="Currency0" xfId="32" xr:uid="{00000000-0005-0000-0000-00001D000000}"/>
    <cellStyle name="Currency1" xfId="33" xr:uid="{00000000-0005-0000-0000-00001E000000}"/>
    <cellStyle name="Date" xfId="34" xr:uid="{00000000-0005-0000-0000-00001F000000}"/>
    <cellStyle name="Dezimal [0]_laroux" xfId="35" xr:uid="{00000000-0005-0000-0000-000020000000}"/>
    <cellStyle name="Dezimal_laroux" xfId="36" xr:uid="{00000000-0005-0000-0000-000021000000}"/>
    <cellStyle name="Dollar (zero dec)" xfId="37" xr:uid="{00000000-0005-0000-0000-000022000000}"/>
    <cellStyle name="E­æo±" xfId="38" xr:uid="{00000000-0005-0000-0000-000023000000}"/>
    <cellStyle name="E­æo±a" xfId="39" xr:uid="{00000000-0005-0000-0000-000024000000}"/>
    <cellStyle name="Fixed" xfId="40" xr:uid="{00000000-0005-0000-0000-000025000000}"/>
    <cellStyle name="Header1" xfId="41" xr:uid="{00000000-0005-0000-0000-000026000000}"/>
    <cellStyle name="Header2" xfId="42" xr:uid="{00000000-0005-0000-0000-000027000000}"/>
    <cellStyle name="Heading 1" xfId="43" xr:uid="{00000000-0005-0000-0000-000028000000}"/>
    <cellStyle name="Heading 2" xfId="44" xr:uid="{00000000-0005-0000-0000-000029000000}"/>
    <cellStyle name="Milliers [0]_Arabian Spec" xfId="45" xr:uid="{00000000-0005-0000-0000-00002A000000}"/>
    <cellStyle name="Milliers_Arabian Spec" xfId="46" xr:uid="{00000000-0005-0000-0000-00002B000000}"/>
    <cellStyle name="Mon?aire [0]_Arabian Spec" xfId="47" xr:uid="{00000000-0005-0000-0000-00002C000000}"/>
    <cellStyle name="Mon?aire_Arabian Spec" xfId="48" xr:uid="{00000000-0005-0000-0000-00002D000000}"/>
    <cellStyle name="normal" xfId="49" xr:uid="{00000000-0005-0000-0000-00002E000000}"/>
    <cellStyle name="Normal - 유형1" xfId="50" xr:uid="{00000000-0005-0000-0000-00002F000000}"/>
    <cellStyle name="Normal_ SG&amp;A Bridge " xfId="51" xr:uid="{00000000-0005-0000-0000-000030000000}"/>
    <cellStyle name="Percent" xfId="52" xr:uid="{00000000-0005-0000-0000-000031000000}"/>
    <cellStyle name="Standard_laroux" xfId="53" xr:uid="{00000000-0005-0000-0000-000032000000}"/>
    <cellStyle name="subhead" xfId="54" xr:uid="{00000000-0005-0000-0000-000033000000}"/>
    <cellStyle name="title [1]" xfId="55" xr:uid="{00000000-0005-0000-0000-000034000000}"/>
    <cellStyle name="title [2]" xfId="56" xr:uid="{00000000-0005-0000-0000-000035000000}"/>
    <cellStyle name="Total" xfId="57" xr:uid="{00000000-0005-0000-0000-000036000000}"/>
    <cellStyle name="W?rung [0]_laroux" xfId="58" xr:uid="{00000000-0005-0000-0000-000037000000}"/>
    <cellStyle name="W?rung_laroux" xfId="59" xr:uid="{00000000-0005-0000-0000-000038000000}"/>
    <cellStyle name="고정소숫점" xfId="60" xr:uid="{00000000-0005-0000-0000-000039000000}"/>
    <cellStyle name="고정출력1" xfId="61" xr:uid="{00000000-0005-0000-0000-00003A000000}"/>
    <cellStyle name="고정출력2" xfId="62" xr:uid="{00000000-0005-0000-0000-00003B000000}"/>
    <cellStyle name="기계" xfId="63" xr:uid="{00000000-0005-0000-0000-00003C000000}"/>
    <cellStyle name="날짜" xfId="64" xr:uid="{00000000-0005-0000-0000-00003D000000}"/>
    <cellStyle name="내역서" xfId="65" xr:uid="{00000000-0005-0000-0000-00003E000000}"/>
    <cellStyle name="달러" xfId="66" xr:uid="{00000000-0005-0000-0000-00003F000000}"/>
    <cellStyle name="뒤에 오는 하이퍼링크_~MF0D40" xfId="67" xr:uid="{00000000-0005-0000-0000-000040000000}"/>
    <cellStyle name="똿뗦먛귟 [0.00]_PRODUCT DETAIL Q1" xfId="68" xr:uid="{00000000-0005-0000-0000-000041000000}"/>
    <cellStyle name="똿뗦먛귟_PRODUCT DETAIL Q1" xfId="69" xr:uid="{00000000-0005-0000-0000-000042000000}"/>
    <cellStyle name="믅됞 [0.00]_PRODUCT DETAIL Q1" xfId="70" xr:uid="{00000000-0005-0000-0000-000043000000}"/>
    <cellStyle name="믅됞_PRODUCT DETAIL Q1" xfId="71" xr:uid="{00000000-0005-0000-0000-000044000000}"/>
    <cellStyle name="백 " xfId="72" xr:uid="{00000000-0005-0000-0000-000045000000}"/>
    <cellStyle name="백분율 [0]" xfId="73" xr:uid="{00000000-0005-0000-0000-000046000000}"/>
    <cellStyle name="백분율 [2]" xfId="74" xr:uid="{00000000-0005-0000-0000-000047000000}"/>
    <cellStyle name="백분율 2" xfId="75" xr:uid="{00000000-0005-0000-0000-000048000000}"/>
    <cellStyle name="백분율 2 2" xfId="76" xr:uid="{00000000-0005-0000-0000-000049000000}"/>
    <cellStyle name="백분율 3" xfId="77" xr:uid="{00000000-0005-0000-0000-00004A000000}"/>
    <cellStyle name="뷭?_BOOKSHIP" xfId="78" xr:uid="{00000000-0005-0000-0000-00004B000000}"/>
    <cellStyle name="쉼표 [0]" xfId="119" builtinId="6"/>
    <cellStyle name="쉼표 [0] 10" xfId="79" xr:uid="{00000000-0005-0000-0000-00004D000000}"/>
    <cellStyle name="쉼표 [0] 2" xfId="2" xr:uid="{00000000-0005-0000-0000-00004E000000}"/>
    <cellStyle name="쉼표 [0] 2 2" xfId="80" xr:uid="{00000000-0005-0000-0000-00004F000000}"/>
    <cellStyle name="쉼표 [0] 2 2 2" xfId="81" xr:uid="{00000000-0005-0000-0000-000050000000}"/>
    <cellStyle name="쉼표 [0] 2 3" xfId="82" xr:uid="{00000000-0005-0000-0000-000051000000}"/>
    <cellStyle name="쉼표 [0] 2 4" xfId="83" xr:uid="{00000000-0005-0000-0000-000052000000}"/>
    <cellStyle name="쉼표 [0] 2 5" xfId="84" xr:uid="{00000000-0005-0000-0000-000053000000}"/>
    <cellStyle name="쉼표 [0] 3" xfId="85" xr:uid="{00000000-0005-0000-0000-000054000000}"/>
    <cellStyle name="쉼표 [0] 4" xfId="86" xr:uid="{00000000-0005-0000-0000-000055000000}"/>
    <cellStyle name="쉼표 [0] 5" xfId="87" xr:uid="{00000000-0005-0000-0000-000056000000}"/>
    <cellStyle name="쉼표 [0] 6" xfId="88" xr:uid="{00000000-0005-0000-0000-000057000000}"/>
    <cellStyle name="쉼표 [0] 7" xfId="89" xr:uid="{00000000-0005-0000-0000-000058000000}"/>
    <cellStyle name="쉼표 [0] 7 2" xfId="90" xr:uid="{00000000-0005-0000-0000-000059000000}"/>
    <cellStyle name="쉼표 [0] 8" xfId="91" xr:uid="{00000000-0005-0000-0000-00005A000000}"/>
    <cellStyle name="쉼표 [0] 9" xfId="92" xr:uid="{00000000-0005-0000-0000-00005B000000}"/>
    <cellStyle name="쉼표 [0] 9 2" xfId="93" xr:uid="{00000000-0005-0000-0000-00005C000000}"/>
    <cellStyle name="스타일 1" xfId="94" xr:uid="{00000000-0005-0000-0000-00005D000000}"/>
    <cellStyle name="안건회계법인" xfId="95" xr:uid="{00000000-0005-0000-0000-00005E000000}"/>
    <cellStyle name="유1" xfId="96" xr:uid="{00000000-0005-0000-0000-00005F000000}"/>
    <cellStyle name="자리수" xfId="97" xr:uid="{00000000-0005-0000-0000-000060000000}"/>
    <cellStyle name="자리수0" xfId="98" xr:uid="{00000000-0005-0000-0000-000061000000}"/>
    <cellStyle name="콤" xfId="99" xr:uid="{00000000-0005-0000-0000-000062000000}"/>
    <cellStyle name="콤마 [" xfId="100" xr:uid="{00000000-0005-0000-0000-000063000000}"/>
    <cellStyle name="콤마 [0]_(1.토)" xfId="101" xr:uid="{00000000-0005-0000-0000-000064000000}"/>
    <cellStyle name="콤마 [2]" xfId="102" xr:uid="{00000000-0005-0000-0000-000065000000}"/>
    <cellStyle name="콤마_(1.토)" xfId="103" xr:uid="{00000000-0005-0000-0000-000066000000}"/>
    <cellStyle name="통" xfId="104" xr:uid="{00000000-0005-0000-0000-000067000000}"/>
    <cellStyle name="통화 [" xfId="105" xr:uid="{00000000-0005-0000-0000-000068000000}"/>
    <cellStyle name="통화 [0] 2" xfId="106" xr:uid="{00000000-0005-0000-0000-000069000000}"/>
    <cellStyle name="퍼센트" xfId="107" xr:uid="{00000000-0005-0000-0000-00006A000000}"/>
    <cellStyle name="표" xfId="108" xr:uid="{00000000-0005-0000-0000-00006B000000}"/>
    <cellStyle name="표준" xfId="0" builtinId="0"/>
    <cellStyle name="표준 18" xfId="1" xr:uid="{00000000-0005-0000-0000-00006D000000}"/>
    <cellStyle name="표준 2" xfId="109" xr:uid="{00000000-0005-0000-0000-00006E000000}"/>
    <cellStyle name="표준 2 2" xfId="110" xr:uid="{00000000-0005-0000-0000-00006F000000}"/>
    <cellStyle name="표준 3" xfId="111" xr:uid="{00000000-0005-0000-0000-000070000000}"/>
    <cellStyle name="표준 4" xfId="112" xr:uid="{00000000-0005-0000-0000-000071000000}"/>
    <cellStyle name="표준 5" xfId="113" xr:uid="{00000000-0005-0000-0000-000072000000}"/>
    <cellStyle name="표준 6" xfId="114" xr:uid="{00000000-0005-0000-0000-000073000000}"/>
    <cellStyle name="표준 7" xfId="115" xr:uid="{00000000-0005-0000-0000-000074000000}"/>
    <cellStyle name="합산" xfId="116" xr:uid="{00000000-0005-0000-0000-000075000000}"/>
    <cellStyle name="화폐기호" xfId="117" xr:uid="{00000000-0005-0000-0000-000076000000}"/>
    <cellStyle name="화폐기호0" xfId="118" xr:uid="{00000000-0005-0000-0000-000077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view="pageBreakPreview" zoomScale="115" zoomScaleNormal="100" zoomScaleSheetLayoutView="115" workbookViewId="0">
      <selection activeCell="L3" sqref="L3:M10"/>
    </sheetView>
  </sheetViews>
  <sheetFormatPr defaultRowHeight="17.399999999999999"/>
  <cols>
    <col min="1" max="1" width="6.8984375" customWidth="1"/>
  </cols>
  <sheetData>
    <row r="1" spans="1:9" ht="63.75" customHeight="1">
      <c r="A1" s="60" t="s">
        <v>165</v>
      </c>
      <c r="B1" s="60"/>
      <c r="C1" s="60"/>
      <c r="D1" s="60"/>
      <c r="E1" s="60"/>
      <c r="F1" s="60"/>
      <c r="G1" s="60"/>
      <c r="H1" s="60"/>
      <c r="I1" s="60"/>
    </row>
    <row r="2" spans="1:9" ht="39.9" customHeight="1">
      <c r="A2" s="61" t="s">
        <v>150</v>
      </c>
      <c r="B2" s="61"/>
      <c r="C2" s="45" t="s">
        <v>151</v>
      </c>
      <c r="D2" s="45" t="s">
        <v>152</v>
      </c>
      <c r="E2" s="45" t="s">
        <v>153</v>
      </c>
      <c r="F2" s="45" t="s">
        <v>154</v>
      </c>
      <c r="G2" s="45" t="s">
        <v>155</v>
      </c>
      <c r="H2" s="45" t="s">
        <v>157</v>
      </c>
      <c r="I2" s="45" t="s">
        <v>158</v>
      </c>
    </row>
    <row r="3" spans="1:9" ht="39.9" customHeight="1">
      <c r="A3" s="61" t="s">
        <v>159</v>
      </c>
      <c r="B3" s="61"/>
      <c r="C3" s="48">
        <f>SUM(C4,C7)</f>
        <v>1169</v>
      </c>
      <c r="D3" s="48">
        <f t="shared" ref="D3:H3" si="0">SUM(D4,D7)</f>
        <v>7750</v>
      </c>
      <c r="E3" s="48">
        <f t="shared" si="0"/>
        <v>1233</v>
      </c>
      <c r="F3" s="48">
        <f t="shared" si="0"/>
        <v>439</v>
      </c>
      <c r="G3" s="48">
        <f t="shared" si="0"/>
        <v>1783</v>
      </c>
      <c r="H3" s="48">
        <f t="shared" si="0"/>
        <v>193</v>
      </c>
      <c r="I3" s="48">
        <f>SUM(C3:H3)</f>
        <v>12567</v>
      </c>
    </row>
    <row r="4" spans="1:9" ht="39.9" customHeight="1">
      <c r="A4" s="61" t="s">
        <v>160</v>
      </c>
      <c r="B4" s="61"/>
      <c r="C4" s="46">
        <v>77</v>
      </c>
      <c r="D4" s="46">
        <v>1893</v>
      </c>
      <c r="E4" s="46">
        <v>43</v>
      </c>
      <c r="F4" s="46">
        <v>426</v>
      </c>
      <c r="G4" s="46">
        <v>488</v>
      </c>
      <c r="H4" s="46" t="s">
        <v>166</v>
      </c>
      <c r="I4" s="48">
        <f t="shared" ref="I4:I7" si="1">SUM(C4:H4)</f>
        <v>2927</v>
      </c>
    </row>
    <row r="5" spans="1:9" ht="39.9" customHeight="1">
      <c r="A5" s="61" t="s">
        <v>161</v>
      </c>
      <c r="B5" s="45" t="s">
        <v>162</v>
      </c>
      <c r="C5" s="46">
        <v>99</v>
      </c>
      <c r="D5" s="46">
        <v>1740</v>
      </c>
      <c r="E5" s="46">
        <v>132</v>
      </c>
      <c r="F5" s="46" t="s">
        <v>166</v>
      </c>
      <c r="G5" s="46">
        <v>203</v>
      </c>
      <c r="H5" s="46">
        <v>99</v>
      </c>
      <c r="I5" s="48">
        <f t="shared" si="1"/>
        <v>2273</v>
      </c>
    </row>
    <row r="6" spans="1:9" ht="39.9" customHeight="1">
      <c r="A6" s="61"/>
      <c r="B6" s="45" t="s">
        <v>163</v>
      </c>
      <c r="C6" s="46">
        <v>993</v>
      </c>
      <c r="D6" s="46">
        <v>4117</v>
      </c>
      <c r="E6" s="46">
        <v>1058</v>
      </c>
      <c r="F6" s="46">
        <v>13</v>
      </c>
      <c r="G6" s="46">
        <v>1092</v>
      </c>
      <c r="H6" s="46">
        <v>94</v>
      </c>
      <c r="I6" s="48">
        <f t="shared" si="1"/>
        <v>7367</v>
      </c>
    </row>
    <row r="7" spans="1:9" ht="39.9" customHeight="1">
      <c r="A7" s="61"/>
      <c r="B7" s="45" t="s">
        <v>164</v>
      </c>
      <c r="C7" s="47">
        <v>1092</v>
      </c>
      <c r="D7" s="47">
        <v>5857</v>
      </c>
      <c r="E7" s="47">
        <v>1190</v>
      </c>
      <c r="F7" s="47">
        <v>13</v>
      </c>
      <c r="G7" s="47">
        <v>1295</v>
      </c>
      <c r="H7" s="47">
        <v>193</v>
      </c>
      <c r="I7" s="48">
        <f t="shared" si="1"/>
        <v>9640</v>
      </c>
    </row>
    <row r="8" spans="1:9" ht="30" customHeight="1"/>
    <row r="9" spans="1:9" ht="30" customHeight="1"/>
    <row r="10" spans="1:9" ht="30" customHeight="1"/>
    <row r="11" spans="1:9" ht="30" customHeight="1"/>
    <row r="12" spans="1:9" ht="30" customHeight="1"/>
    <row r="13" spans="1:9" ht="30" customHeight="1"/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</sheetData>
  <mergeCells count="5">
    <mergeCell ref="A1:I1"/>
    <mergeCell ref="A2:B2"/>
    <mergeCell ref="A3:B3"/>
    <mergeCell ref="A4:B4"/>
    <mergeCell ref="A5:A7"/>
  </mergeCells>
  <phoneticPr fontId="4" type="noConversion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N149"/>
  <sheetViews>
    <sheetView tabSelected="1" view="pageBreakPreview" zoomScaleSheetLayoutView="100" workbookViewId="0">
      <pane ySplit="4" topLeftCell="A5" activePane="bottomLeft" state="frozen"/>
      <selection pane="bottomLeft" activeCell="J119" sqref="J119"/>
    </sheetView>
  </sheetViews>
  <sheetFormatPr defaultColWidth="15.59765625" defaultRowHeight="13.2"/>
  <cols>
    <col min="1" max="1" width="4.5" style="32" bestFit="1" customWidth="1"/>
    <col min="2" max="2" width="7.5" style="32" bestFit="1" customWidth="1"/>
    <col min="3" max="3" width="6.5" style="32" bestFit="1" customWidth="1"/>
    <col min="4" max="4" width="4.5" style="32" bestFit="1" customWidth="1"/>
    <col min="5" max="5" width="7.5" style="32" bestFit="1" customWidth="1"/>
    <col min="6" max="6" width="7.5" style="32" customWidth="1"/>
    <col min="7" max="7" width="6.59765625" style="32" customWidth="1"/>
    <col min="8" max="8" width="9.09765625" style="32" customWidth="1"/>
    <col min="9" max="9" width="7" style="32" customWidth="1"/>
    <col min="10" max="10" width="30.59765625" style="32" customWidth="1"/>
    <col min="11" max="11" width="16.3984375" style="32" customWidth="1"/>
    <col min="12" max="12" width="6" style="32" customWidth="1"/>
    <col min="13" max="220" width="9" style="10" customWidth="1"/>
    <col min="221" max="221" width="19.59765625" style="10" customWidth="1"/>
    <col min="222" max="16384" width="15.59765625" style="10"/>
  </cols>
  <sheetData>
    <row r="1" spans="1:12" ht="39.9" customHeight="1">
      <c r="A1" s="60" t="s">
        <v>168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4.9" customHeight="1">
      <c r="A2" s="63" t="s">
        <v>56</v>
      </c>
      <c r="B2" s="63" t="s">
        <v>57</v>
      </c>
      <c r="C2" s="63" t="s">
        <v>54</v>
      </c>
      <c r="D2" s="63" t="s">
        <v>53</v>
      </c>
      <c r="E2" s="65" t="s">
        <v>167</v>
      </c>
      <c r="F2" s="66" t="s">
        <v>58</v>
      </c>
      <c r="G2" s="67"/>
      <c r="H2" s="67"/>
      <c r="I2" s="68"/>
      <c r="J2" s="62" t="s">
        <v>55</v>
      </c>
      <c r="K2" s="62"/>
      <c r="L2" s="63" t="s">
        <v>122</v>
      </c>
    </row>
    <row r="3" spans="1:12" ht="24.9" customHeight="1">
      <c r="A3" s="63"/>
      <c r="B3" s="63"/>
      <c r="C3" s="63"/>
      <c r="D3" s="63"/>
      <c r="E3" s="63"/>
      <c r="F3" s="41" t="s">
        <v>126</v>
      </c>
      <c r="G3" s="41" t="s">
        <v>127</v>
      </c>
      <c r="H3" s="41" t="s">
        <v>129</v>
      </c>
      <c r="I3" s="41" t="s">
        <v>128</v>
      </c>
      <c r="J3" s="14" t="s">
        <v>124</v>
      </c>
      <c r="K3" s="41" t="s">
        <v>125</v>
      </c>
      <c r="L3" s="63"/>
    </row>
    <row r="4" spans="1:12" ht="24.9" customHeight="1">
      <c r="A4" s="64" t="s">
        <v>59</v>
      </c>
      <c r="B4" s="64"/>
      <c r="C4" s="64"/>
      <c r="D4" s="64"/>
      <c r="E4" s="13">
        <f t="shared" ref="E4:I4" si="0">SUM(E5:E123)</f>
        <v>39419</v>
      </c>
      <c r="F4" s="13">
        <f t="shared" si="0"/>
        <v>12567</v>
      </c>
      <c r="G4" s="13">
        <f t="shared" si="0"/>
        <v>2927</v>
      </c>
      <c r="H4" s="13">
        <f t="shared" si="0"/>
        <v>2273</v>
      </c>
      <c r="I4" s="13">
        <f t="shared" si="0"/>
        <v>7367</v>
      </c>
      <c r="J4" s="33"/>
      <c r="K4" s="34"/>
      <c r="L4" s="34"/>
    </row>
    <row r="5" spans="1:12" ht="24.9" customHeight="1">
      <c r="A5" s="35">
        <v>1</v>
      </c>
      <c r="B5" s="35" t="s">
        <v>10</v>
      </c>
      <c r="C5" s="35">
        <v>476</v>
      </c>
      <c r="D5" s="36" t="s">
        <v>14</v>
      </c>
      <c r="E5" s="44">
        <v>53</v>
      </c>
      <c r="F5" s="44">
        <f t="shared" ref="F5:F37" si="1">SUM(G5:I5)</f>
        <v>17</v>
      </c>
      <c r="G5" s="29">
        <v>4</v>
      </c>
      <c r="H5" s="29">
        <v>0</v>
      </c>
      <c r="I5" s="29">
        <v>13</v>
      </c>
      <c r="J5" s="51"/>
      <c r="K5" s="52" t="s">
        <v>176</v>
      </c>
      <c r="L5" s="35"/>
    </row>
    <row r="6" spans="1:12" ht="24.9" customHeight="1">
      <c r="A6" s="35">
        <v>2</v>
      </c>
      <c r="B6" s="35" t="s">
        <v>10</v>
      </c>
      <c r="C6" s="35" t="s">
        <v>112</v>
      </c>
      <c r="D6" s="36" t="s">
        <v>3</v>
      </c>
      <c r="E6" s="44">
        <v>964</v>
      </c>
      <c r="F6" s="44">
        <f t="shared" si="1"/>
        <v>13</v>
      </c>
      <c r="G6" s="29">
        <v>11</v>
      </c>
      <c r="H6" s="29">
        <v>0</v>
      </c>
      <c r="I6" s="29">
        <v>2</v>
      </c>
      <c r="J6" s="51"/>
      <c r="K6" s="52" t="s">
        <v>8</v>
      </c>
      <c r="L6" s="35"/>
    </row>
    <row r="7" spans="1:12" ht="24.9" customHeight="1">
      <c r="A7" s="35">
        <v>3</v>
      </c>
      <c r="B7" s="35" t="s">
        <v>10</v>
      </c>
      <c r="C7" s="35" t="s">
        <v>113</v>
      </c>
      <c r="D7" s="36" t="s">
        <v>14</v>
      </c>
      <c r="E7" s="44">
        <v>43</v>
      </c>
      <c r="F7" s="44">
        <f t="shared" si="1"/>
        <v>43</v>
      </c>
      <c r="G7" s="29">
        <v>0</v>
      </c>
      <c r="H7" s="29">
        <v>43</v>
      </c>
      <c r="I7" s="29">
        <v>0</v>
      </c>
      <c r="J7" s="51"/>
      <c r="K7" s="52" t="s">
        <v>8</v>
      </c>
      <c r="L7" s="35"/>
    </row>
    <row r="8" spans="1:12" ht="24.9" customHeight="1">
      <c r="A8" s="35">
        <v>4</v>
      </c>
      <c r="B8" s="35" t="s">
        <v>10</v>
      </c>
      <c r="C8" s="35" t="s">
        <v>138</v>
      </c>
      <c r="D8" s="36" t="s">
        <v>6</v>
      </c>
      <c r="E8" s="44">
        <v>152</v>
      </c>
      <c r="F8" s="44">
        <f t="shared" si="1"/>
        <v>152</v>
      </c>
      <c r="G8" s="42">
        <v>145</v>
      </c>
      <c r="H8" s="29">
        <v>7</v>
      </c>
      <c r="I8" s="29">
        <v>0</v>
      </c>
      <c r="J8" s="51" t="s">
        <v>219</v>
      </c>
      <c r="K8" s="52" t="s">
        <v>220</v>
      </c>
      <c r="L8" s="35"/>
    </row>
    <row r="9" spans="1:12" ht="24.9" customHeight="1">
      <c r="A9" s="35">
        <v>5</v>
      </c>
      <c r="B9" s="35" t="s">
        <v>10</v>
      </c>
      <c r="C9" s="35" t="s">
        <v>60</v>
      </c>
      <c r="D9" s="36" t="s">
        <v>7</v>
      </c>
      <c r="E9" s="44">
        <v>205</v>
      </c>
      <c r="F9" s="44">
        <f t="shared" si="1"/>
        <v>205</v>
      </c>
      <c r="G9" s="42">
        <v>205</v>
      </c>
      <c r="H9" s="29">
        <v>0</v>
      </c>
      <c r="I9" s="29">
        <v>0</v>
      </c>
      <c r="J9" s="51" t="s">
        <v>225</v>
      </c>
      <c r="K9" s="52" t="s">
        <v>221</v>
      </c>
      <c r="L9" s="35"/>
    </row>
    <row r="10" spans="1:12" ht="24.9" customHeight="1">
      <c r="A10" s="35">
        <v>6</v>
      </c>
      <c r="B10" s="35" t="s">
        <v>10</v>
      </c>
      <c r="C10" s="35" t="s">
        <v>61</v>
      </c>
      <c r="D10" s="36" t="s">
        <v>6</v>
      </c>
      <c r="E10" s="44">
        <v>231</v>
      </c>
      <c r="F10" s="44">
        <f t="shared" si="1"/>
        <v>231</v>
      </c>
      <c r="G10" s="42">
        <v>231</v>
      </c>
      <c r="H10" s="29">
        <v>0</v>
      </c>
      <c r="I10" s="29">
        <v>0</v>
      </c>
      <c r="J10" s="51" t="s">
        <v>201</v>
      </c>
      <c r="K10" s="52" t="s">
        <v>222</v>
      </c>
      <c r="L10" s="35"/>
    </row>
    <row r="11" spans="1:12" ht="24.9" customHeight="1">
      <c r="A11" s="35">
        <v>7</v>
      </c>
      <c r="B11" s="35" t="s">
        <v>10</v>
      </c>
      <c r="C11" s="35" t="s">
        <v>62</v>
      </c>
      <c r="D11" s="36" t="s">
        <v>6</v>
      </c>
      <c r="E11" s="44">
        <v>231</v>
      </c>
      <c r="F11" s="44">
        <f t="shared" si="1"/>
        <v>231</v>
      </c>
      <c r="G11" s="42">
        <v>231</v>
      </c>
      <c r="H11" s="29">
        <v>0</v>
      </c>
      <c r="I11" s="29">
        <v>0</v>
      </c>
      <c r="J11" s="51" t="s">
        <v>215</v>
      </c>
      <c r="K11" s="52" t="s">
        <v>223</v>
      </c>
      <c r="L11" s="35"/>
    </row>
    <row r="12" spans="1:12" ht="24.9" customHeight="1">
      <c r="A12" s="35">
        <v>8</v>
      </c>
      <c r="B12" s="35" t="s">
        <v>10</v>
      </c>
      <c r="C12" s="35" t="s">
        <v>63</v>
      </c>
      <c r="D12" s="36" t="s">
        <v>6</v>
      </c>
      <c r="E12" s="44">
        <v>116</v>
      </c>
      <c r="F12" s="44">
        <f t="shared" si="1"/>
        <v>116</v>
      </c>
      <c r="G12" s="42">
        <v>101</v>
      </c>
      <c r="H12" s="29">
        <v>15</v>
      </c>
      <c r="I12" s="29">
        <v>0</v>
      </c>
      <c r="J12" s="51" t="s">
        <v>200</v>
      </c>
      <c r="K12" s="52" t="s">
        <v>224</v>
      </c>
      <c r="L12" s="35"/>
    </row>
    <row r="13" spans="1:12" ht="24.9" customHeight="1">
      <c r="A13" s="35">
        <v>9</v>
      </c>
      <c r="B13" s="35" t="s">
        <v>10</v>
      </c>
      <c r="C13" s="35" t="s">
        <v>64</v>
      </c>
      <c r="D13" s="36" t="s">
        <v>6</v>
      </c>
      <c r="E13" s="44">
        <v>231</v>
      </c>
      <c r="F13" s="44">
        <f t="shared" si="1"/>
        <v>231</v>
      </c>
      <c r="G13" s="42">
        <v>231</v>
      </c>
      <c r="H13" s="29">
        <v>0</v>
      </c>
      <c r="I13" s="29">
        <v>0</v>
      </c>
      <c r="J13" s="51" t="s">
        <v>195</v>
      </c>
      <c r="K13" s="52" t="s">
        <v>177</v>
      </c>
      <c r="L13" s="35"/>
    </row>
    <row r="14" spans="1:12" ht="24.9" customHeight="1">
      <c r="A14" s="35">
        <v>10</v>
      </c>
      <c r="B14" s="35" t="s">
        <v>10</v>
      </c>
      <c r="C14" s="35" t="s">
        <v>65</v>
      </c>
      <c r="D14" s="36" t="s">
        <v>7</v>
      </c>
      <c r="E14" s="44">
        <v>221</v>
      </c>
      <c r="F14" s="44">
        <f t="shared" si="1"/>
        <v>221</v>
      </c>
      <c r="G14" s="42">
        <v>221</v>
      </c>
      <c r="H14" s="29">
        <v>0</v>
      </c>
      <c r="I14" s="29">
        <v>0</v>
      </c>
      <c r="J14" s="51" t="s">
        <v>197</v>
      </c>
      <c r="K14" s="52" t="s">
        <v>198</v>
      </c>
      <c r="L14" s="35"/>
    </row>
    <row r="15" spans="1:12" ht="24.9" customHeight="1">
      <c r="A15" s="35">
        <v>11</v>
      </c>
      <c r="B15" s="35" t="s">
        <v>10</v>
      </c>
      <c r="C15" s="35" t="s">
        <v>66</v>
      </c>
      <c r="D15" s="36" t="s">
        <v>6</v>
      </c>
      <c r="E15" s="44">
        <v>202</v>
      </c>
      <c r="F15" s="44">
        <f t="shared" si="1"/>
        <v>95</v>
      </c>
      <c r="G15" s="29">
        <v>6</v>
      </c>
      <c r="H15" s="29">
        <v>89</v>
      </c>
      <c r="I15" s="29">
        <v>0</v>
      </c>
      <c r="J15" s="51" t="s">
        <v>200</v>
      </c>
      <c r="K15" s="52" t="s">
        <v>199</v>
      </c>
      <c r="L15" s="35"/>
    </row>
    <row r="16" spans="1:12" ht="24.9" customHeight="1">
      <c r="A16" s="35">
        <v>12</v>
      </c>
      <c r="B16" s="35" t="s">
        <v>10</v>
      </c>
      <c r="C16" s="35" t="s">
        <v>52</v>
      </c>
      <c r="D16" s="36" t="s">
        <v>6</v>
      </c>
      <c r="E16" s="44">
        <v>225</v>
      </c>
      <c r="F16" s="44">
        <f t="shared" si="1"/>
        <v>92</v>
      </c>
      <c r="G16" s="29">
        <v>7</v>
      </c>
      <c r="H16" s="29">
        <v>85</v>
      </c>
      <c r="I16" s="29">
        <v>0</v>
      </c>
      <c r="J16" s="51" t="s">
        <v>179</v>
      </c>
      <c r="K16" s="52" t="s">
        <v>178</v>
      </c>
      <c r="L16" s="35"/>
    </row>
    <row r="17" spans="1:12" ht="24.9" customHeight="1">
      <c r="A17" s="35">
        <v>13</v>
      </c>
      <c r="B17" s="35" t="s">
        <v>10</v>
      </c>
      <c r="C17" s="35" t="s">
        <v>51</v>
      </c>
      <c r="D17" s="36" t="s">
        <v>6</v>
      </c>
      <c r="E17" s="44">
        <v>145</v>
      </c>
      <c r="F17" s="44">
        <f t="shared" si="1"/>
        <v>87</v>
      </c>
      <c r="G17" s="29">
        <v>2</v>
      </c>
      <c r="H17" s="29">
        <v>85</v>
      </c>
      <c r="I17" s="29">
        <v>0</v>
      </c>
      <c r="J17" s="51" t="s">
        <v>179</v>
      </c>
      <c r="K17" s="52" t="s">
        <v>148</v>
      </c>
      <c r="L17" s="35"/>
    </row>
    <row r="18" spans="1:12" ht="24.9" customHeight="1">
      <c r="A18" s="35">
        <v>14</v>
      </c>
      <c r="B18" s="35" t="s">
        <v>10</v>
      </c>
      <c r="C18" s="35" t="s">
        <v>50</v>
      </c>
      <c r="D18" s="36" t="s">
        <v>6</v>
      </c>
      <c r="E18" s="44">
        <v>225</v>
      </c>
      <c r="F18" s="44">
        <f t="shared" si="1"/>
        <v>81</v>
      </c>
      <c r="G18" s="29">
        <v>0</v>
      </c>
      <c r="H18" s="29">
        <v>81</v>
      </c>
      <c r="I18" s="29">
        <v>0</v>
      </c>
      <c r="J18" s="51" t="s">
        <v>201</v>
      </c>
      <c r="K18" s="52" t="s">
        <v>202</v>
      </c>
      <c r="L18" s="35"/>
    </row>
    <row r="19" spans="1:12" ht="24.9" customHeight="1">
      <c r="A19" s="35">
        <v>15</v>
      </c>
      <c r="B19" s="35" t="s">
        <v>10</v>
      </c>
      <c r="C19" s="35" t="s">
        <v>49</v>
      </c>
      <c r="D19" s="36" t="s">
        <v>6</v>
      </c>
      <c r="E19" s="44">
        <v>337</v>
      </c>
      <c r="F19" s="44">
        <f t="shared" si="1"/>
        <v>138</v>
      </c>
      <c r="G19" s="29">
        <v>0</v>
      </c>
      <c r="H19" s="29">
        <v>138</v>
      </c>
      <c r="I19" s="29">
        <v>0</v>
      </c>
      <c r="J19" s="51" t="s">
        <v>179</v>
      </c>
      <c r="K19" s="52" t="s">
        <v>148</v>
      </c>
      <c r="L19" s="35"/>
    </row>
    <row r="20" spans="1:12" ht="24.9" customHeight="1">
      <c r="A20" s="35">
        <v>16</v>
      </c>
      <c r="B20" s="35" t="s">
        <v>10</v>
      </c>
      <c r="C20" s="35" t="s">
        <v>48</v>
      </c>
      <c r="D20" s="36" t="s">
        <v>6</v>
      </c>
      <c r="E20" s="44">
        <v>116</v>
      </c>
      <c r="F20" s="44">
        <f t="shared" si="1"/>
        <v>116</v>
      </c>
      <c r="G20" s="42">
        <v>101</v>
      </c>
      <c r="H20" s="29">
        <v>15</v>
      </c>
      <c r="I20" s="29">
        <v>0</v>
      </c>
      <c r="J20" s="59" t="s">
        <v>203</v>
      </c>
      <c r="K20" s="52" t="s">
        <v>204</v>
      </c>
      <c r="L20" s="35"/>
    </row>
    <row r="21" spans="1:12" ht="24.9" customHeight="1">
      <c r="A21" s="35"/>
      <c r="B21" s="35"/>
      <c r="C21" s="35"/>
      <c r="D21" s="36"/>
      <c r="E21" s="44"/>
      <c r="F21" s="44"/>
      <c r="G21" s="42"/>
      <c r="H21" s="29"/>
      <c r="I21" s="29"/>
      <c r="J21" s="51" t="s">
        <v>206</v>
      </c>
      <c r="K21" s="52" t="s">
        <v>205</v>
      </c>
      <c r="L21" s="35"/>
    </row>
    <row r="22" spans="1:12" ht="24.9" customHeight="1">
      <c r="A22" s="35">
        <v>17</v>
      </c>
      <c r="B22" s="35" t="s">
        <v>10</v>
      </c>
      <c r="C22" s="35" t="s">
        <v>15</v>
      </c>
      <c r="D22" s="36" t="s">
        <v>14</v>
      </c>
      <c r="E22" s="44">
        <v>590</v>
      </c>
      <c r="F22" s="44">
        <f t="shared" si="1"/>
        <v>365</v>
      </c>
      <c r="G22" s="29">
        <v>243</v>
      </c>
      <c r="H22" s="29">
        <v>122</v>
      </c>
      <c r="I22" s="29">
        <v>0</v>
      </c>
      <c r="J22" s="51"/>
      <c r="K22" s="52" t="s">
        <v>8</v>
      </c>
      <c r="L22" s="35"/>
    </row>
    <row r="23" spans="1:12" ht="24.9" customHeight="1">
      <c r="A23" s="35">
        <v>18</v>
      </c>
      <c r="B23" s="35" t="s">
        <v>10</v>
      </c>
      <c r="C23" s="35" t="s">
        <v>47</v>
      </c>
      <c r="D23" s="36" t="s">
        <v>3</v>
      </c>
      <c r="E23" s="44">
        <v>24</v>
      </c>
      <c r="F23" s="44">
        <f t="shared" si="1"/>
        <v>24</v>
      </c>
      <c r="G23" s="29">
        <v>0</v>
      </c>
      <c r="H23" s="42">
        <v>24</v>
      </c>
      <c r="I23" s="29">
        <v>0</v>
      </c>
      <c r="J23" s="51" t="s">
        <v>179</v>
      </c>
      <c r="K23" s="52" t="s">
        <v>148</v>
      </c>
      <c r="L23" s="35"/>
    </row>
    <row r="24" spans="1:12" ht="24.9" customHeight="1">
      <c r="A24" s="35">
        <v>19</v>
      </c>
      <c r="B24" s="35" t="s">
        <v>10</v>
      </c>
      <c r="C24" s="35" t="s">
        <v>67</v>
      </c>
      <c r="D24" s="36" t="s">
        <v>14</v>
      </c>
      <c r="E24" s="44">
        <v>17</v>
      </c>
      <c r="F24" s="44">
        <f t="shared" si="1"/>
        <v>17</v>
      </c>
      <c r="G24" s="42">
        <v>17</v>
      </c>
      <c r="H24" s="29">
        <v>0</v>
      </c>
      <c r="I24" s="29">
        <v>0</v>
      </c>
      <c r="J24" s="51" t="s">
        <v>207</v>
      </c>
      <c r="K24" s="52" t="s">
        <v>208</v>
      </c>
      <c r="L24" s="35"/>
    </row>
    <row r="25" spans="1:12" ht="24.9" customHeight="1">
      <c r="A25" s="35">
        <v>20</v>
      </c>
      <c r="B25" s="35" t="s">
        <v>10</v>
      </c>
      <c r="C25" s="35" t="s">
        <v>68</v>
      </c>
      <c r="D25" s="36" t="s">
        <v>14</v>
      </c>
      <c r="E25" s="44">
        <v>84</v>
      </c>
      <c r="F25" s="44">
        <f t="shared" si="1"/>
        <v>84</v>
      </c>
      <c r="G25" s="42">
        <v>84</v>
      </c>
      <c r="H25" s="29">
        <v>0</v>
      </c>
      <c r="I25" s="29">
        <v>0</v>
      </c>
      <c r="J25" s="51" t="s">
        <v>179</v>
      </c>
      <c r="K25" s="52" t="s">
        <v>148</v>
      </c>
      <c r="L25" s="35"/>
    </row>
    <row r="26" spans="1:12" ht="24.9" customHeight="1">
      <c r="A26" s="35">
        <v>21</v>
      </c>
      <c r="B26" s="35" t="s">
        <v>10</v>
      </c>
      <c r="C26" s="35" t="s">
        <v>69</v>
      </c>
      <c r="D26" s="36" t="s">
        <v>14</v>
      </c>
      <c r="E26" s="44">
        <v>108</v>
      </c>
      <c r="F26" s="44">
        <f t="shared" si="1"/>
        <v>108</v>
      </c>
      <c r="G26" s="42">
        <v>104</v>
      </c>
      <c r="H26" s="29">
        <v>0</v>
      </c>
      <c r="I26" s="29">
        <v>4</v>
      </c>
      <c r="J26" s="51" t="s">
        <v>147</v>
      </c>
      <c r="K26" s="52" t="s">
        <v>148</v>
      </c>
      <c r="L26" s="35"/>
    </row>
    <row r="27" spans="1:12" ht="24.9" customHeight="1">
      <c r="A27" s="35">
        <v>22</v>
      </c>
      <c r="B27" s="35" t="s">
        <v>10</v>
      </c>
      <c r="C27" s="35" t="s">
        <v>70</v>
      </c>
      <c r="D27" s="36" t="s">
        <v>6</v>
      </c>
      <c r="E27" s="44">
        <v>387</v>
      </c>
      <c r="F27" s="44">
        <f t="shared" si="1"/>
        <v>274</v>
      </c>
      <c r="G27" s="29">
        <v>123</v>
      </c>
      <c r="H27" s="29">
        <v>151</v>
      </c>
      <c r="I27" s="29">
        <v>0</v>
      </c>
      <c r="J27" s="51" t="s">
        <v>179</v>
      </c>
      <c r="K27" s="52" t="s">
        <v>148</v>
      </c>
      <c r="L27" s="35"/>
    </row>
    <row r="28" spans="1:12" ht="24.9" customHeight="1">
      <c r="A28" s="35">
        <v>23</v>
      </c>
      <c r="B28" s="35" t="s">
        <v>10</v>
      </c>
      <c r="C28" s="35" t="s">
        <v>71</v>
      </c>
      <c r="D28" s="36" t="s">
        <v>6</v>
      </c>
      <c r="E28" s="44">
        <v>165</v>
      </c>
      <c r="F28" s="44">
        <f t="shared" si="1"/>
        <v>165</v>
      </c>
      <c r="G28" s="42">
        <v>165</v>
      </c>
      <c r="H28" s="29">
        <v>0</v>
      </c>
      <c r="I28" s="29">
        <v>0</v>
      </c>
      <c r="J28" s="51" t="s">
        <v>209</v>
      </c>
      <c r="K28" s="52" t="s">
        <v>210</v>
      </c>
      <c r="L28" s="35"/>
    </row>
    <row r="29" spans="1:12" ht="24.9" customHeight="1">
      <c r="A29" s="35">
        <v>24</v>
      </c>
      <c r="B29" s="35" t="s">
        <v>10</v>
      </c>
      <c r="C29" s="35" t="s">
        <v>72</v>
      </c>
      <c r="D29" s="36" t="s">
        <v>6</v>
      </c>
      <c r="E29" s="44">
        <v>145</v>
      </c>
      <c r="F29" s="44">
        <f t="shared" si="1"/>
        <v>116</v>
      </c>
      <c r="G29" s="29">
        <v>23</v>
      </c>
      <c r="H29" s="29">
        <v>93</v>
      </c>
      <c r="I29" s="29">
        <v>0</v>
      </c>
      <c r="J29" s="51" t="s">
        <v>147</v>
      </c>
      <c r="K29" s="52" t="s">
        <v>148</v>
      </c>
      <c r="L29" s="35"/>
    </row>
    <row r="30" spans="1:12" ht="24.9" customHeight="1">
      <c r="A30" s="35">
        <v>25</v>
      </c>
      <c r="B30" s="35" t="s">
        <v>10</v>
      </c>
      <c r="C30" s="35" t="s">
        <v>73</v>
      </c>
      <c r="D30" s="36" t="s">
        <v>6</v>
      </c>
      <c r="E30" s="44">
        <v>165</v>
      </c>
      <c r="F30" s="44">
        <f t="shared" si="1"/>
        <v>165</v>
      </c>
      <c r="G30" s="29">
        <v>163</v>
      </c>
      <c r="H30" s="29">
        <v>2</v>
      </c>
      <c r="I30" s="29">
        <v>0</v>
      </c>
      <c r="J30" s="51" t="s">
        <v>211</v>
      </c>
      <c r="K30" s="52" t="s">
        <v>212</v>
      </c>
      <c r="L30" s="35"/>
    </row>
    <row r="31" spans="1:12" ht="24.9" customHeight="1">
      <c r="A31" s="35">
        <v>26</v>
      </c>
      <c r="B31" s="35" t="s">
        <v>10</v>
      </c>
      <c r="C31" s="35" t="s">
        <v>74</v>
      </c>
      <c r="D31" s="36" t="s">
        <v>6</v>
      </c>
      <c r="E31" s="44">
        <v>165</v>
      </c>
      <c r="F31" s="44">
        <f t="shared" si="1"/>
        <v>163</v>
      </c>
      <c r="G31" s="43">
        <v>118</v>
      </c>
      <c r="H31" s="43">
        <v>45</v>
      </c>
      <c r="I31" s="29">
        <v>0</v>
      </c>
      <c r="J31" s="51" t="s">
        <v>179</v>
      </c>
      <c r="K31" s="52" t="s">
        <v>148</v>
      </c>
      <c r="L31" s="35"/>
    </row>
    <row r="32" spans="1:12" ht="24.9" customHeight="1">
      <c r="A32" s="35">
        <v>27</v>
      </c>
      <c r="B32" s="35" t="s">
        <v>10</v>
      </c>
      <c r="C32" s="35" t="s">
        <v>75</v>
      </c>
      <c r="D32" s="36" t="s">
        <v>6</v>
      </c>
      <c r="E32" s="44">
        <v>60</v>
      </c>
      <c r="F32" s="44">
        <f t="shared" si="1"/>
        <v>5</v>
      </c>
      <c r="G32" s="29">
        <v>0</v>
      </c>
      <c r="H32" s="29">
        <v>5</v>
      </c>
      <c r="I32" s="29">
        <v>0</v>
      </c>
      <c r="J32" s="51" t="s">
        <v>179</v>
      </c>
      <c r="K32" s="52" t="s">
        <v>148</v>
      </c>
      <c r="L32" s="35"/>
    </row>
    <row r="33" spans="1:12" ht="24.9" customHeight="1">
      <c r="A33" s="35">
        <v>28</v>
      </c>
      <c r="B33" s="35" t="s">
        <v>10</v>
      </c>
      <c r="C33" s="35" t="s">
        <v>76</v>
      </c>
      <c r="D33" s="36" t="s">
        <v>16</v>
      </c>
      <c r="E33" s="44">
        <v>22</v>
      </c>
      <c r="F33" s="44">
        <f t="shared" si="1"/>
        <v>22</v>
      </c>
      <c r="G33" s="29">
        <v>14</v>
      </c>
      <c r="H33" s="29">
        <v>7</v>
      </c>
      <c r="I33" s="29">
        <v>1</v>
      </c>
      <c r="J33" s="51" t="s">
        <v>215</v>
      </c>
      <c r="K33" s="52" t="s">
        <v>213</v>
      </c>
      <c r="L33" s="35"/>
    </row>
    <row r="34" spans="1:12" ht="24.9" customHeight="1">
      <c r="A34" s="35">
        <v>29</v>
      </c>
      <c r="B34" s="35" t="s">
        <v>10</v>
      </c>
      <c r="C34" s="35" t="s">
        <v>77</v>
      </c>
      <c r="D34" s="36" t="s">
        <v>6</v>
      </c>
      <c r="E34" s="44">
        <v>409</v>
      </c>
      <c r="F34" s="44">
        <f t="shared" si="1"/>
        <v>383</v>
      </c>
      <c r="G34" s="29">
        <v>232</v>
      </c>
      <c r="H34" s="29">
        <v>149</v>
      </c>
      <c r="I34" s="29">
        <v>2</v>
      </c>
      <c r="J34" s="51" t="s">
        <v>216</v>
      </c>
      <c r="K34" s="52" t="s">
        <v>214</v>
      </c>
      <c r="L34" s="35"/>
    </row>
    <row r="35" spans="1:12" ht="24.9" customHeight="1">
      <c r="A35" s="35">
        <v>30</v>
      </c>
      <c r="B35" s="35" t="s">
        <v>10</v>
      </c>
      <c r="C35" s="35" t="s">
        <v>78</v>
      </c>
      <c r="D35" s="36" t="s">
        <v>6</v>
      </c>
      <c r="E35" s="44">
        <v>165</v>
      </c>
      <c r="F35" s="44">
        <f t="shared" si="1"/>
        <v>77</v>
      </c>
      <c r="G35" s="29">
        <v>0</v>
      </c>
      <c r="H35" s="29">
        <v>77</v>
      </c>
      <c r="I35" s="29">
        <v>0</v>
      </c>
      <c r="J35" s="51" t="s">
        <v>179</v>
      </c>
      <c r="K35" s="52" t="s">
        <v>148</v>
      </c>
      <c r="L35" s="35"/>
    </row>
    <row r="36" spans="1:12" ht="24.9" customHeight="1">
      <c r="A36" s="35">
        <v>31</v>
      </c>
      <c r="B36" s="35" t="s">
        <v>10</v>
      </c>
      <c r="C36" s="35" t="s">
        <v>46</v>
      </c>
      <c r="D36" s="36" t="s">
        <v>6</v>
      </c>
      <c r="E36" s="44">
        <v>182</v>
      </c>
      <c r="F36" s="44">
        <f t="shared" si="1"/>
        <v>46</v>
      </c>
      <c r="G36" s="29">
        <v>0</v>
      </c>
      <c r="H36" s="29">
        <v>46</v>
      </c>
      <c r="I36" s="29">
        <v>0</v>
      </c>
      <c r="J36" s="51" t="s">
        <v>179</v>
      </c>
      <c r="K36" s="52" t="s">
        <v>148</v>
      </c>
      <c r="L36" s="35"/>
    </row>
    <row r="37" spans="1:12" ht="24.9" customHeight="1">
      <c r="A37" s="35">
        <v>32</v>
      </c>
      <c r="B37" s="35" t="s">
        <v>10</v>
      </c>
      <c r="C37" s="35" t="s">
        <v>45</v>
      </c>
      <c r="D37" s="36" t="s">
        <v>6</v>
      </c>
      <c r="E37" s="44">
        <v>185</v>
      </c>
      <c r="F37" s="44">
        <f t="shared" si="1"/>
        <v>55</v>
      </c>
      <c r="G37" s="29">
        <v>0</v>
      </c>
      <c r="H37" s="29">
        <v>55</v>
      </c>
      <c r="I37" s="29">
        <v>0</v>
      </c>
      <c r="J37" s="51" t="s">
        <v>179</v>
      </c>
      <c r="K37" s="52" t="s">
        <v>148</v>
      </c>
      <c r="L37" s="35"/>
    </row>
    <row r="38" spans="1:12" ht="24.9" customHeight="1">
      <c r="A38" s="35">
        <v>33</v>
      </c>
      <c r="B38" s="35" t="s">
        <v>10</v>
      </c>
      <c r="C38" s="35" t="s">
        <v>44</v>
      </c>
      <c r="D38" s="36" t="s">
        <v>6</v>
      </c>
      <c r="E38" s="44">
        <v>192</v>
      </c>
      <c r="F38" s="44">
        <f t="shared" ref="F38:F69" si="2">SUM(G38:I38)</f>
        <v>60</v>
      </c>
      <c r="G38" s="29">
        <v>0</v>
      </c>
      <c r="H38" s="29">
        <v>60</v>
      </c>
      <c r="I38" s="29">
        <v>0</v>
      </c>
      <c r="J38" s="51" t="s">
        <v>179</v>
      </c>
      <c r="K38" s="52" t="s">
        <v>148</v>
      </c>
      <c r="L38" s="35"/>
    </row>
    <row r="39" spans="1:12" ht="24.9" customHeight="1">
      <c r="A39" s="35">
        <v>34</v>
      </c>
      <c r="B39" s="35" t="s">
        <v>10</v>
      </c>
      <c r="C39" s="35" t="s">
        <v>43</v>
      </c>
      <c r="D39" s="36" t="s">
        <v>6</v>
      </c>
      <c r="E39" s="44">
        <v>238</v>
      </c>
      <c r="F39" s="44">
        <f t="shared" si="2"/>
        <v>88</v>
      </c>
      <c r="G39" s="29">
        <v>0</v>
      </c>
      <c r="H39" s="29">
        <v>88</v>
      </c>
      <c r="I39" s="29">
        <v>0</v>
      </c>
      <c r="J39" s="51" t="s">
        <v>179</v>
      </c>
      <c r="K39" s="52" t="s">
        <v>148</v>
      </c>
      <c r="L39" s="35"/>
    </row>
    <row r="40" spans="1:12" ht="24.9" customHeight="1">
      <c r="A40" s="35">
        <v>35</v>
      </c>
      <c r="B40" s="35" t="s">
        <v>10</v>
      </c>
      <c r="C40" s="35" t="s">
        <v>42</v>
      </c>
      <c r="D40" s="36" t="s">
        <v>6</v>
      </c>
      <c r="E40" s="44">
        <v>179</v>
      </c>
      <c r="F40" s="44">
        <f t="shared" si="2"/>
        <v>9</v>
      </c>
      <c r="G40" s="29">
        <v>0</v>
      </c>
      <c r="H40" s="29">
        <v>9</v>
      </c>
      <c r="I40" s="29">
        <v>0</v>
      </c>
      <c r="J40" s="51" t="s">
        <v>179</v>
      </c>
      <c r="K40" s="52" t="s">
        <v>148</v>
      </c>
      <c r="L40" s="35"/>
    </row>
    <row r="41" spans="1:12" ht="24.9" customHeight="1">
      <c r="A41" s="35">
        <v>36</v>
      </c>
      <c r="B41" s="35" t="s">
        <v>10</v>
      </c>
      <c r="C41" s="35" t="s">
        <v>41</v>
      </c>
      <c r="D41" s="36" t="s">
        <v>6</v>
      </c>
      <c r="E41" s="44">
        <v>159</v>
      </c>
      <c r="F41" s="44">
        <f t="shared" si="2"/>
        <v>75</v>
      </c>
      <c r="G41" s="29">
        <v>0</v>
      </c>
      <c r="H41" s="29">
        <v>75</v>
      </c>
      <c r="I41" s="29">
        <v>0</v>
      </c>
      <c r="J41" s="51" t="s">
        <v>147</v>
      </c>
      <c r="K41" s="52" t="s">
        <v>148</v>
      </c>
      <c r="L41" s="35"/>
    </row>
    <row r="42" spans="1:12" ht="24.9" customHeight="1">
      <c r="A42" s="35">
        <v>37</v>
      </c>
      <c r="B42" s="35" t="s">
        <v>10</v>
      </c>
      <c r="C42" s="35" t="s">
        <v>40</v>
      </c>
      <c r="D42" s="36" t="s">
        <v>6</v>
      </c>
      <c r="E42" s="44">
        <v>161</v>
      </c>
      <c r="F42" s="44">
        <f t="shared" si="2"/>
        <v>33</v>
      </c>
      <c r="G42" s="29">
        <v>0</v>
      </c>
      <c r="H42" s="29">
        <v>33</v>
      </c>
      <c r="I42" s="29">
        <v>0</v>
      </c>
      <c r="J42" s="51" t="s">
        <v>217</v>
      </c>
      <c r="K42" s="52" t="s">
        <v>218</v>
      </c>
      <c r="L42" s="35"/>
    </row>
    <row r="43" spans="1:12" ht="24.9" customHeight="1">
      <c r="A43" s="35">
        <v>38</v>
      </c>
      <c r="B43" s="35" t="s">
        <v>10</v>
      </c>
      <c r="C43" s="35" t="s">
        <v>13</v>
      </c>
      <c r="D43" s="36" t="s">
        <v>3</v>
      </c>
      <c r="E43" s="44">
        <v>569</v>
      </c>
      <c r="F43" s="44">
        <f t="shared" si="2"/>
        <v>92</v>
      </c>
      <c r="G43" s="29">
        <v>0</v>
      </c>
      <c r="H43" s="29">
        <v>14</v>
      </c>
      <c r="I43" s="29">
        <v>78</v>
      </c>
      <c r="J43" s="51"/>
      <c r="K43" s="52" t="s">
        <v>5</v>
      </c>
      <c r="L43" s="35"/>
    </row>
    <row r="44" spans="1:12" ht="24.9" customHeight="1">
      <c r="A44" s="35">
        <v>39</v>
      </c>
      <c r="B44" s="35" t="s">
        <v>10</v>
      </c>
      <c r="C44" s="35" t="s">
        <v>39</v>
      </c>
      <c r="D44" s="36" t="s">
        <v>6</v>
      </c>
      <c r="E44" s="44">
        <v>136</v>
      </c>
      <c r="F44" s="44">
        <f t="shared" si="2"/>
        <v>27</v>
      </c>
      <c r="G44" s="29">
        <v>0</v>
      </c>
      <c r="H44" s="29">
        <v>27</v>
      </c>
      <c r="I44" s="29">
        <v>0</v>
      </c>
      <c r="J44" s="51" t="s">
        <v>179</v>
      </c>
      <c r="K44" s="52" t="s">
        <v>148</v>
      </c>
      <c r="L44" s="35"/>
    </row>
    <row r="45" spans="1:12" ht="24.9" customHeight="1">
      <c r="A45" s="35">
        <v>40</v>
      </c>
      <c r="B45" s="35" t="s">
        <v>10</v>
      </c>
      <c r="C45" s="35" t="s">
        <v>38</v>
      </c>
      <c r="D45" s="36" t="s">
        <v>6</v>
      </c>
      <c r="E45" s="44">
        <v>109</v>
      </c>
      <c r="F45" s="44">
        <f t="shared" si="2"/>
        <v>78</v>
      </c>
      <c r="G45" s="29">
        <v>0</v>
      </c>
      <c r="H45" s="29">
        <v>78</v>
      </c>
      <c r="I45" s="29">
        <v>0</v>
      </c>
      <c r="J45" s="51" t="s">
        <v>179</v>
      </c>
      <c r="K45" s="52" t="s">
        <v>148</v>
      </c>
      <c r="L45" s="35"/>
    </row>
    <row r="46" spans="1:12" ht="24.9" customHeight="1">
      <c r="A46" s="35">
        <v>41</v>
      </c>
      <c r="B46" s="35" t="s">
        <v>10</v>
      </c>
      <c r="C46" s="35" t="s">
        <v>37</v>
      </c>
      <c r="D46" s="36" t="s">
        <v>6</v>
      </c>
      <c r="E46" s="44">
        <v>200</v>
      </c>
      <c r="F46" s="44">
        <f t="shared" si="2"/>
        <v>9</v>
      </c>
      <c r="G46" s="29">
        <v>0</v>
      </c>
      <c r="H46" s="29">
        <v>9</v>
      </c>
      <c r="I46" s="29">
        <v>0</v>
      </c>
      <c r="J46" s="51" t="s">
        <v>179</v>
      </c>
      <c r="K46" s="52" t="s">
        <v>148</v>
      </c>
      <c r="L46" s="35"/>
    </row>
    <row r="47" spans="1:12" ht="24.9" customHeight="1">
      <c r="A47" s="35">
        <v>42</v>
      </c>
      <c r="B47" s="35" t="s">
        <v>10</v>
      </c>
      <c r="C47" s="35" t="s">
        <v>36</v>
      </c>
      <c r="D47" s="36" t="s">
        <v>6</v>
      </c>
      <c r="E47" s="44">
        <v>152</v>
      </c>
      <c r="F47" s="44">
        <f t="shared" si="2"/>
        <v>37</v>
      </c>
      <c r="G47" s="29">
        <v>0</v>
      </c>
      <c r="H47" s="29">
        <v>0</v>
      </c>
      <c r="I47" s="29">
        <v>37</v>
      </c>
      <c r="J47" s="51" t="s">
        <v>179</v>
      </c>
      <c r="K47" s="52" t="s">
        <v>148</v>
      </c>
      <c r="L47" s="35"/>
    </row>
    <row r="48" spans="1:12" ht="24.9" customHeight="1">
      <c r="A48" s="35">
        <v>43</v>
      </c>
      <c r="B48" s="35" t="s">
        <v>10</v>
      </c>
      <c r="C48" s="35" t="s">
        <v>35</v>
      </c>
      <c r="D48" s="36" t="s">
        <v>6</v>
      </c>
      <c r="E48" s="44">
        <v>179</v>
      </c>
      <c r="F48" s="44">
        <f t="shared" si="2"/>
        <v>136</v>
      </c>
      <c r="G48" s="29">
        <v>0</v>
      </c>
      <c r="H48" s="29">
        <v>0</v>
      </c>
      <c r="I48" s="29">
        <v>136</v>
      </c>
      <c r="J48" s="51" t="s">
        <v>179</v>
      </c>
      <c r="K48" s="52" t="s">
        <v>148</v>
      </c>
      <c r="L48" s="35"/>
    </row>
    <row r="49" spans="1:12" ht="24.9" customHeight="1">
      <c r="A49" s="35">
        <v>44</v>
      </c>
      <c r="B49" s="35" t="s">
        <v>10</v>
      </c>
      <c r="C49" s="35" t="s">
        <v>34</v>
      </c>
      <c r="D49" s="36" t="s">
        <v>6</v>
      </c>
      <c r="E49" s="44">
        <v>99</v>
      </c>
      <c r="F49" s="44">
        <f t="shared" si="2"/>
        <v>47</v>
      </c>
      <c r="G49" s="29">
        <v>0</v>
      </c>
      <c r="H49" s="29">
        <v>47</v>
      </c>
      <c r="I49" s="29">
        <v>0</v>
      </c>
      <c r="J49" s="51" t="s">
        <v>179</v>
      </c>
      <c r="K49" s="52" t="s">
        <v>148</v>
      </c>
      <c r="L49" s="35"/>
    </row>
    <row r="50" spans="1:12" ht="24.9" customHeight="1">
      <c r="A50" s="35">
        <v>45</v>
      </c>
      <c r="B50" s="35" t="s">
        <v>10</v>
      </c>
      <c r="C50" s="35" t="s">
        <v>33</v>
      </c>
      <c r="D50" s="36" t="s">
        <v>6</v>
      </c>
      <c r="E50" s="44">
        <v>112</v>
      </c>
      <c r="F50" s="44">
        <f t="shared" si="2"/>
        <v>70</v>
      </c>
      <c r="G50" s="29">
        <v>0</v>
      </c>
      <c r="H50" s="29">
        <v>70</v>
      </c>
      <c r="I50" s="29">
        <v>0</v>
      </c>
      <c r="J50" s="53" t="s">
        <v>200</v>
      </c>
      <c r="K50" s="52" t="s">
        <v>226</v>
      </c>
      <c r="L50" s="35"/>
    </row>
    <row r="51" spans="1:12" ht="24.9" customHeight="1">
      <c r="A51" s="35">
        <v>46</v>
      </c>
      <c r="B51" s="35" t="s">
        <v>10</v>
      </c>
      <c r="C51" s="35" t="s">
        <v>32</v>
      </c>
      <c r="D51" s="36" t="s">
        <v>6</v>
      </c>
      <c r="E51" s="44">
        <v>180</v>
      </c>
      <c r="F51" s="44">
        <f t="shared" si="2"/>
        <v>53</v>
      </c>
      <c r="G51" s="29">
        <v>0</v>
      </c>
      <c r="H51" s="29">
        <v>53</v>
      </c>
      <c r="I51" s="29">
        <v>0</v>
      </c>
      <c r="J51" s="53" t="s">
        <v>227</v>
      </c>
      <c r="K51" s="52" t="s">
        <v>228</v>
      </c>
      <c r="L51" s="35"/>
    </row>
    <row r="52" spans="1:12" ht="24.9" customHeight="1">
      <c r="A52" s="35">
        <v>47</v>
      </c>
      <c r="B52" s="35" t="s">
        <v>10</v>
      </c>
      <c r="C52" s="35" t="s">
        <v>31</v>
      </c>
      <c r="D52" s="36" t="s">
        <v>3</v>
      </c>
      <c r="E52" s="44">
        <v>40</v>
      </c>
      <c r="F52" s="44">
        <f t="shared" si="2"/>
        <v>40</v>
      </c>
      <c r="G52" s="29">
        <v>0</v>
      </c>
      <c r="H52" s="29">
        <v>1</v>
      </c>
      <c r="I52" s="29">
        <v>39</v>
      </c>
      <c r="J52" s="53" t="s">
        <v>229</v>
      </c>
      <c r="K52" s="52" t="s">
        <v>230</v>
      </c>
      <c r="L52" s="35"/>
    </row>
    <row r="53" spans="1:12" ht="24.9" customHeight="1">
      <c r="A53" s="35">
        <v>48</v>
      </c>
      <c r="B53" s="35" t="s">
        <v>10</v>
      </c>
      <c r="C53" s="35" t="s">
        <v>30</v>
      </c>
      <c r="D53" s="36" t="s">
        <v>6</v>
      </c>
      <c r="E53" s="44">
        <v>295</v>
      </c>
      <c r="F53" s="44">
        <f t="shared" si="2"/>
        <v>190</v>
      </c>
      <c r="G53" s="29">
        <v>0</v>
      </c>
      <c r="H53" s="29">
        <v>0</v>
      </c>
      <c r="I53" s="29">
        <v>190</v>
      </c>
      <c r="J53" s="51" t="s">
        <v>179</v>
      </c>
      <c r="K53" s="52" t="s">
        <v>148</v>
      </c>
      <c r="L53" s="37"/>
    </row>
    <row r="54" spans="1:12" ht="24.9" customHeight="1">
      <c r="A54" s="35">
        <v>49</v>
      </c>
      <c r="B54" s="35" t="s">
        <v>10</v>
      </c>
      <c r="C54" s="35" t="s">
        <v>29</v>
      </c>
      <c r="D54" s="36" t="s">
        <v>6</v>
      </c>
      <c r="E54" s="44">
        <v>537</v>
      </c>
      <c r="F54" s="44">
        <f t="shared" si="2"/>
        <v>184</v>
      </c>
      <c r="G54" s="29">
        <v>0</v>
      </c>
      <c r="H54" s="29">
        <v>0</v>
      </c>
      <c r="I54" s="29">
        <v>184</v>
      </c>
      <c r="J54" s="53" t="s">
        <v>231</v>
      </c>
      <c r="K54" s="52" t="s">
        <v>232</v>
      </c>
      <c r="L54" s="35"/>
    </row>
    <row r="55" spans="1:12" ht="24.9" customHeight="1">
      <c r="A55" s="35">
        <v>50</v>
      </c>
      <c r="B55" s="35" t="s">
        <v>10</v>
      </c>
      <c r="C55" s="35" t="s">
        <v>28</v>
      </c>
      <c r="D55" s="36" t="s">
        <v>6</v>
      </c>
      <c r="E55" s="44">
        <v>69</v>
      </c>
      <c r="F55" s="44">
        <f t="shared" si="2"/>
        <v>5</v>
      </c>
      <c r="G55" s="29">
        <v>0</v>
      </c>
      <c r="H55" s="29">
        <v>1</v>
      </c>
      <c r="I55" s="29">
        <v>4</v>
      </c>
      <c r="J55" s="51" t="s">
        <v>179</v>
      </c>
      <c r="K55" s="52" t="s">
        <v>148</v>
      </c>
      <c r="L55" s="35"/>
    </row>
    <row r="56" spans="1:12" ht="24.9" customHeight="1">
      <c r="A56" s="35">
        <v>51</v>
      </c>
      <c r="B56" s="35" t="s">
        <v>10</v>
      </c>
      <c r="C56" s="35" t="s">
        <v>27</v>
      </c>
      <c r="D56" s="36" t="s">
        <v>3</v>
      </c>
      <c r="E56" s="44">
        <v>28</v>
      </c>
      <c r="F56" s="44">
        <f t="shared" si="2"/>
        <v>19</v>
      </c>
      <c r="G56" s="29">
        <v>0</v>
      </c>
      <c r="H56" s="29">
        <v>18</v>
      </c>
      <c r="I56" s="29">
        <v>1</v>
      </c>
      <c r="J56" s="53" t="s">
        <v>200</v>
      </c>
      <c r="K56" s="52" t="s">
        <v>226</v>
      </c>
      <c r="L56" s="35"/>
    </row>
    <row r="57" spans="1:12" ht="24.9" customHeight="1">
      <c r="A57" s="35">
        <v>52</v>
      </c>
      <c r="B57" s="35" t="s">
        <v>10</v>
      </c>
      <c r="C57" s="35">
        <v>502</v>
      </c>
      <c r="D57" s="36" t="s">
        <v>9</v>
      </c>
      <c r="E57" s="44">
        <v>1881</v>
      </c>
      <c r="F57" s="44">
        <f t="shared" si="2"/>
        <v>99</v>
      </c>
      <c r="G57" s="29">
        <v>0</v>
      </c>
      <c r="H57" s="29">
        <v>99</v>
      </c>
      <c r="I57" s="29">
        <v>0</v>
      </c>
      <c r="J57" s="53"/>
      <c r="K57" s="52" t="s">
        <v>180</v>
      </c>
      <c r="L57" s="35"/>
    </row>
    <row r="58" spans="1:12" ht="24.9" customHeight="1">
      <c r="A58" s="35">
        <v>53</v>
      </c>
      <c r="B58" s="35" t="s">
        <v>10</v>
      </c>
      <c r="C58" s="35" t="s">
        <v>114</v>
      </c>
      <c r="D58" s="36" t="s">
        <v>3</v>
      </c>
      <c r="E58" s="44">
        <v>69</v>
      </c>
      <c r="F58" s="44">
        <f t="shared" si="2"/>
        <v>23</v>
      </c>
      <c r="G58" s="29">
        <v>17</v>
      </c>
      <c r="H58" s="29">
        <v>0</v>
      </c>
      <c r="I58" s="29">
        <v>6</v>
      </c>
      <c r="J58" s="53"/>
      <c r="K58" s="52" t="s">
        <v>181</v>
      </c>
      <c r="L58" s="35"/>
    </row>
    <row r="59" spans="1:12" ht="24.9" customHeight="1">
      <c r="A59" s="35">
        <v>54</v>
      </c>
      <c r="B59" s="35" t="s">
        <v>10</v>
      </c>
      <c r="C59" s="35" t="s">
        <v>11</v>
      </c>
      <c r="D59" s="36" t="s">
        <v>0</v>
      </c>
      <c r="E59" s="44">
        <v>3103</v>
      </c>
      <c r="F59" s="44">
        <f t="shared" si="2"/>
        <v>588</v>
      </c>
      <c r="G59" s="29">
        <v>66</v>
      </c>
      <c r="H59" s="29">
        <v>59</v>
      </c>
      <c r="I59" s="29">
        <v>463</v>
      </c>
      <c r="J59" s="53"/>
      <c r="K59" s="52" t="s">
        <v>181</v>
      </c>
      <c r="L59" s="35"/>
    </row>
    <row r="60" spans="1:12" ht="24.9" customHeight="1">
      <c r="A60" s="35">
        <v>55</v>
      </c>
      <c r="B60" s="35" t="s">
        <v>10</v>
      </c>
      <c r="C60" s="35">
        <v>742</v>
      </c>
      <c r="D60" s="36" t="s">
        <v>3</v>
      </c>
      <c r="E60" s="44">
        <v>3138</v>
      </c>
      <c r="F60" s="44">
        <f t="shared" si="2"/>
        <v>18</v>
      </c>
      <c r="G60" s="29">
        <v>0</v>
      </c>
      <c r="H60" s="29">
        <v>18</v>
      </c>
      <c r="I60" s="29">
        <v>0</v>
      </c>
      <c r="J60" s="53"/>
      <c r="K60" s="52" t="s">
        <v>181</v>
      </c>
      <c r="L60" s="35"/>
    </row>
    <row r="61" spans="1:12" ht="24.9" customHeight="1">
      <c r="A61" s="35">
        <v>56</v>
      </c>
      <c r="B61" s="35" t="s">
        <v>10</v>
      </c>
      <c r="C61" s="35" t="s">
        <v>115</v>
      </c>
      <c r="D61" s="36" t="s">
        <v>3</v>
      </c>
      <c r="E61" s="44">
        <v>849</v>
      </c>
      <c r="F61" s="44">
        <f t="shared" si="2"/>
        <v>72</v>
      </c>
      <c r="G61" s="29">
        <v>15</v>
      </c>
      <c r="H61" s="29">
        <v>57</v>
      </c>
      <c r="I61" s="29">
        <v>0</v>
      </c>
      <c r="J61" s="53"/>
      <c r="K61" s="52" t="s">
        <v>181</v>
      </c>
      <c r="L61" s="35"/>
    </row>
    <row r="62" spans="1:12" ht="24.9" customHeight="1">
      <c r="A62" s="35">
        <v>57</v>
      </c>
      <c r="B62" s="35" t="s">
        <v>1</v>
      </c>
      <c r="C62" s="35" t="s">
        <v>116</v>
      </c>
      <c r="D62" s="36" t="s">
        <v>3</v>
      </c>
      <c r="E62" s="44">
        <v>576</v>
      </c>
      <c r="F62" s="44">
        <f t="shared" si="2"/>
        <v>498</v>
      </c>
      <c r="G62" s="29">
        <v>0</v>
      </c>
      <c r="H62" s="29">
        <v>0</v>
      </c>
      <c r="I62" s="42">
        <v>498</v>
      </c>
      <c r="J62" s="53"/>
      <c r="K62" s="52" t="s">
        <v>5</v>
      </c>
      <c r="L62" s="35"/>
    </row>
    <row r="63" spans="1:12" ht="24.9" customHeight="1">
      <c r="A63" s="35">
        <v>58</v>
      </c>
      <c r="B63" s="35" t="s">
        <v>1</v>
      </c>
      <c r="C63" s="35" t="s">
        <v>143</v>
      </c>
      <c r="D63" s="36" t="s">
        <v>156</v>
      </c>
      <c r="E63" s="44">
        <v>20</v>
      </c>
      <c r="F63" s="44">
        <f t="shared" si="2"/>
        <v>4</v>
      </c>
      <c r="G63" s="29"/>
      <c r="H63" s="29"/>
      <c r="I63" s="42">
        <v>4</v>
      </c>
      <c r="J63" s="53"/>
      <c r="K63" s="52" t="s">
        <v>136</v>
      </c>
      <c r="L63" s="35"/>
    </row>
    <row r="64" spans="1:12" ht="24.9" customHeight="1">
      <c r="A64" s="35">
        <v>59</v>
      </c>
      <c r="B64" s="35" t="s">
        <v>1</v>
      </c>
      <c r="C64" s="35" t="s">
        <v>117</v>
      </c>
      <c r="D64" s="36" t="s">
        <v>3</v>
      </c>
      <c r="E64" s="44">
        <v>104</v>
      </c>
      <c r="F64" s="44">
        <f t="shared" si="2"/>
        <v>19</v>
      </c>
      <c r="G64" s="29">
        <v>0</v>
      </c>
      <c r="H64" s="29">
        <v>0</v>
      </c>
      <c r="I64" s="29">
        <v>19</v>
      </c>
      <c r="J64" s="53"/>
      <c r="K64" s="52" t="s">
        <v>5</v>
      </c>
      <c r="L64" s="35"/>
    </row>
    <row r="65" spans="1:13" ht="24.9" customHeight="1">
      <c r="A65" s="35">
        <v>60</v>
      </c>
      <c r="B65" s="35" t="s">
        <v>1</v>
      </c>
      <c r="C65" s="35" t="s">
        <v>130</v>
      </c>
      <c r="D65" s="36" t="s">
        <v>156</v>
      </c>
      <c r="E65" s="44">
        <v>137</v>
      </c>
      <c r="F65" s="44">
        <f t="shared" si="2"/>
        <v>90</v>
      </c>
      <c r="G65" s="29"/>
      <c r="H65" s="29"/>
      <c r="I65" s="42">
        <v>90</v>
      </c>
      <c r="J65" s="53" t="s">
        <v>233</v>
      </c>
      <c r="K65" s="52" t="s">
        <v>234</v>
      </c>
      <c r="L65" s="35"/>
      <c r="M65" s="19"/>
    </row>
    <row r="66" spans="1:13" ht="24.9" customHeight="1">
      <c r="A66" s="35">
        <v>61</v>
      </c>
      <c r="B66" s="35" t="s">
        <v>144</v>
      </c>
      <c r="C66" s="35" t="s">
        <v>145</v>
      </c>
      <c r="D66" s="36" t="s">
        <v>141</v>
      </c>
      <c r="E66" s="44">
        <v>516</v>
      </c>
      <c r="F66" s="44">
        <f t="shared" si="2"/>
        <v>1</v>
      </c>
      <c r="G66" s="29"/>
      <c r="H66" s="29"/>
      <c r="I66" s="42">
        <v>1</v>
      </c>
      <c r="J66" s="53"/>
      <c r="K66" s="52" t="s">
        <v>146</v>
      </c>
      <c r="L66" s="35"/>
      <c r="M66" s="19"/>
    </row>
    <row r="67" spans="1:13" ht="24.9" customHeight="1">
      <c r="A67" s="35">
        <v>62</v>
      </c>
      <c r="B67" s="35" t="s">
        <v>1</v>
      </c>
      <c r="C67" s="35" t="s">
        <v>79</v>
      </c>
      <c r="D67" s="36" t="s">
        <v>14</v>
      </c>
      <c r="E67" s="44">
        <v>398</v>
      </c>
      <c r="F67" s="44">
        <f t="shared" si="2"/>
        <v>320</v>
      </c>
      <c r="G67" s="29">
        <v>0</v>
      </c>
      <c r="H67" s="29">
        <v>0</v>
      </c>
      <c r="I67" s="42">
        <f>275+45</f>
        <v>320</v>
      </c>
      <c r="J67" s="51" t="s">
        <v>179</v>
      </c>
      <c r="K67" s="52" t="s">
        <v>148</v>
      </c>
      <c r="L67" s="35"/>
      <c r="M67" s="19"/>
    </row>
    <row r="68" spans="1:13" ht="24.9" customHeight="1">
      <c r="A68" s="35">
        <v>63</v>
      </c>
      <c r="B68" s="35" t="s">
        <v>1</v>
      </c>
      <c r="C68" s="35" t="s">
        <v>80</v>
      </c>
      <c r="D68" s="36" t="s">
        <v>6</v>
      </c>
      <c r="E68" s="44">
        <v>911</v>
      </c>
      <c r="F68" s="44">
        <f t="shared" si="2"/>
        <v>525</v>
      </c>
      <c r="G68" s="29">
        <v>0</v>
      </c>
      <c r="H68" s="29">
        <v>0</v>
      </c>
      <c r="I68" s="29">
        <v>525</v>
      </c>
      <c r="J68" s="51" t="s">
        <v>179</v>
      </c>
      <c r="K68" s="52" t="s">
        <v>148</v>
      </c>
      <c r="L68" s="35"/>
      <c r="M68" s="19"/>
    </row>
    <row r="69" spans="1:13" ht="24.9" customHeight="1">
      <c r="A69" s="35">
        <v>64</v>
      </c>
      <c r="B69" s="35" t="s">
        <v>1</v>
      </c>
      <c r="C69" s="35" t="s">
        <v>81</v>
      </c>
      <c r="D69" s="36" t="s">
        <v>7</v>
      </c>
      <c r="E69" s="44">
        <v>108</v>
      </c>
      <c r="F69" s="44">
        <f t="shared" si="2"/>
        <v>13</v>
      </c>
      <c r="G69" s="29">
        <v>0</v>
      </c>
      <c r="H69" s="29">
        <v>0</v>
      </c>
      <c r="I69" s="42">
        <v>13</v>
      </c>
      <c r="J69" s="51" t="s">
        <v>179</v>
      </c>
      <c r="K69" s="52" t="s">
        <v>148</v>
      </c>
      <c r="L69" s="35"/>
      <c r="M69" s="19"/>
    </row>
    <row r="70" spans="1:13" ht="24.9" customHeight="1">
      <c r="A70" s="35">
        <v>65</v>
      </c>
      <c r="B70" s="35" t="s">
        <v>1</v>
      </c>
      <c r="C70" s="35" t="s">
        <v>82</v>
      </c>
      <c r="D70" s="36" t="s">
        <v>14</v>
      </c>
      <c r="E70" s="44">
        <v>261</v>
      </c>
      <c r="F70" s="44">
        <f t="shared" ref="F70:F101" si="3">SUM(G70:I70)</f>
        <v>211</v>
      </c>
      <c r="G70" s="29">
        <v>0</v>
      </c>
      <c r="H70" s="29">
        <v>0</v>
      </c>
      <c r="I70" s="42">
        <v>211</v>
      </c>
      <c r="J70" s="53" t="s">
        <v>235</v>
      </c>
      <c r="K70" s="52" t="s">
        <v>236</v>
      </c>
      <c r="L70" s="35"/>
      <c r="M70" s="19"/>
    </row>
    <row r="71" spans="1:13" ht="24.9" customHeight="1">
      <c r="A71" s="35">
        <v>66</v>
      </c>
      <c r="B71" s="35" t="s">
        <v>1</v>
      </c>
      <c r="C71" s="35" t="s">
        <v>83</v>
      </c>
      <c r="D71" s="36" t="s">
        <v>6</v>
      </c>
      <c r="E71" s="44">
        <v>149</v>
      </c>
      <c r="F71" s="44">
        <f t="shared" si="3"/>
        <v>149</v>
      </c>
      <c r="G71" s="29">
        <v>0</v>
      </c>
      <c r="H71" s="29">
        <v>0</v>
      </c>
      <c r="I71" s="42">
        <v>149</v>
      </c>
      <c r="J71" s="51" t="s">
        <v>179</v>
      </c>
      <c r="K71" s="52" t="s">
        <v>148</v>
      </c>
      <c r="L71" s="35"/>
    </row>
    <row r="72" spans="1:13" ht="24.9" customHeight="1">
      <c r="A72" s="35">
        <v>67</v>
      </c>
      <c r="B72" s="35" t="s">
        <v>1</v>
      </c>
      <c r="C72" s="35" t="s">
        <v>84</v>
      </c>
      <c r="D72" s="36" t="s">
        <v>14</v>
      </c>
      <c r="E72" s="44">
        <v>136</v>
      </c>
      <c r="F72" s="44">
        <f t="shared" si="3"/>
        <v>124</v>
      </c>
      <c r="G72" s="29">
        <v>0</v>
      </c>
      <c r="H72" s="29">
        <v>0</v>
      </c>
      <c r="I72" s="42">
        <v>124</v>
      </c>
      <c r="J72" s="51" t="s">
        <v>179</v>
      </c>
      <c r="K72" s="52" t="s">
        <v>148</v>
      </c>
      <c r="L72" s="35"/>
    </row>
    <row r="73" spans="1:13" ht="24.9" customHeight="1">
      <c r="A73" s="35">
        <v>68</v>
      </c>
      <c r="B73" s="35" t="s">
        <v>1</v>
      </c>
      <c r="C73" s="35" t="s">
        <v>85</v>
      </c>
      <c r="D73" s="36" t="s">
        <v>6</v>
      </c>
      <c r="E73" s="44">
        <v>99</v>
      </c>
      <c r="F73" s="44">
        <f t="shared" si="3"/>
        <v>58</v>
      </c>
      <c r="G73" s="29">
        <v>0</v>
      </c>
      <c r="H73" s="29">
        <v>0</v>
      </c>
      <c r="I73" s="42">
        <v>58</v>
      </c>
      <c r="J73" s="51" t="s">
        <v>179</v>
      </c>
      <c r="K73" s="52" t="s">
        <v>148</v>
      </c>
      <c r="L73" s="35"/>
    </row>
    <row r="74" spans="1:13" ht="24.9" customHeight="1">
      <c r="A74" s="35">
        <v>69</v>
      </c>
      <c r="B74" s="35" t="s">
        <v>1</v>
      </c>
      <c r="C74" s="35" t="s">
        <v>86</v>
      </c>
      <c r="D74" s="36" t="s">
        <v>6</v>
      </c>
      <c r="E74" s="44">
        <v>116</v>
      </c>
      <c r="F74" s="44">
        <f t="shared" si="3"/>
        <v>116</v>
      </c>
      <c r="G74" s="29">
        <v>0</v>
      </c>
      <c r="H74" s="29">
        <v>0</v>
      </c>
      <c r="I74" s="42">
        <v>116</v>
      </c>
      <c r="J74" s="51" t="s">
        <v>179</v>
      </c>
      <c r="K74" s="52" t="s">
        <v>148</v>
      </c>
      <c r="L74" s="35"/>
    </row>
    <row r="75" spans="1:13" ht="24.9" customHeight="1">
      <c r="A75" s="35">
        <v>70</v>
      </c>
      <c r="B75" s="35" t="s">
        <v>1</v>
      </c>
      <c r="C75" s="35" t="s">
        <v>26</v>
      </c>
      <c r="D75" s="36" t="s">
        <v>6</v>
      </c>
      <c r="E75" s="44">
        <v>116</v>
      </c>
      <c r="F75" s="44">
        <f t="shared" si="3"/>
        <v>116</v>
      </c>
      <c r="G75" s="29">
        <v>0</v>
      </c>
      <c r="H75" s="29">
        <v>0</v>
      </c>
      <c r="I75" s="42">
        <v>116</v>
      </c>
      <c r="J75" s="53" t="s">
        <v>237</v>
      </c>
      <c r="K75" s="52" t="s">
        <v>238</v>
      </c>
      <c r="L75" s="35"/>
    </row>
    <row r="76" spans="1:13" ht="24.9" customHeight="1">
      <c r="A76" s="35">
        <v>71</v>
      </c>
      <c r="B76" s="35" t="s">
        <v>1</v>
      </c>
      <c r="C76" s="35" t="s">
        <v>25</v>
      </c>
      <c r="D76" s="36" t="s">
        <v>6</v>
      </c>
      <c r="E76" s="44">
        <v>231</v>
      </c>
      <c r="F76" s="44">
        <f t="shared" si="3"/>
        <v>160</v>
      </c>
      <c r="G76" s="29">
        <v>0</v>
      </c>
      <c r="H76" s="29">
        <v>0</v>
      </c>
      <c r="I76" s="29">
        <v>160</v>
      </c>
      <c r="J76" s="51" t="s">
        <v>179</v>
      </c>
      <c r="K76" s="52" t="s">
        <v>148</v>
      </c>
      <c r="L76" s="35"/>
    </row>
    <row r="77" spans="1:13" ht="24.9" customHeight="1">
      <c r="A77" s="35">
        <v>72</v>
      </c>
      <c r="B77" s="35" t="s">
        <v>1</v>
      </c>
      <c r="C77" s="35" t="s">
        <v>87</v>
      </c>
      <c r="D77" s="36" t="s">
        <v>6</v>
      </c>
      <c r="E77" s="44">
        <v>967</v>
      </c>
      <c r="F77" s="44">
        <f t="shared" si="3"/>
        <v>444</v>
      </c>
      <c r="G77" s="29">
        <v>0</v>
      </c>
      <c r="H77" s="29">
        <v>0</v>
      </c>
      <c r="I77" s="29">
        <v>444</v>
      </c>
      <c r="J77" s="51" t="s">
        <v>179</v>
      </c>
      <c r="K77" s="52" t="s">
        <v>148</v>
      </c>
      <c r="L77" s="35"/>
    </row>
    <row r="78" spans="1:13" ht="24.9" customHeight="1">
      <c r="A78" s="35">
        <v>73</v>
      </c>
      <c r="B78" s="35" t="s">
        <v>1</v>
      </c>
      <c r="C78" s="35" t="s">
        <v>88</v>
      </c>
      <c r="D78" s="36" t="s">
        <v>14</v>
      </c>
      <c r="E78" s="44">
        <v>428</v>
      </c>
      <c r="F78" s="44">
        <f t="shared" si="3"/>
        <v>318</v>
      </c>
      <c r="G78" s="29">
        <v>0</v>
      </c>
      <c r="H78" s="29">
        <v>0</v>
      </c>
      <c r="I78" s="29">
        <v>318</v>
      </c>
      <c r="J78" s="51" t="s">
        <v>179</v>
      </c>
      <c r="K78" s="52" t="s">
        <v>148</v>
      </c>
      <c r="L78" s="35"/>
    </row>
    <row r="79" spans="1:13" ht="24.9" customHeight="1">
      <c r="A79" s="35">
        <v>74</v>
      </c>
      <c r="B79" s="35" t="s">
        <v>1</v>
      </c>
      <c r="C79" s="35" t="s">
        <v>89</v>
      </c>
      <c r="D79" s="36" t="s">
        <v>3</v>
      </c>
      <c r="E79" s="44">
        <v>149</v>
      </c>
      <c r="F79" s="44">
        <f t="shared" si="3"/>
        <v>63</v>
      </c>
      <c r="G79" s="29">
        <v>0</v>
      </c>
      <c r="H79" s="29">
        <v>0</v>
      </c>
      <c r="I79" s="29">
        <v>63</v>
      </c>
      <c r="J79" s="53" t="s">
        <v>239</v>
      </c>
      <c r="K79" s="52" t="s">
        <v>240</v>
      </c>
      <c r="L79" s="35"/>
    </row>
    <row r="80" spans="1:13" ht="24.9" customHeight="1">
      <c r="A80" s="35">
        <v>75</v>
      </c>
      <c r="B80" s="35" t="s">
        <v>1</v>
      </c>
      <c r="C80" s="35" t="s">
        <v>90</v>
      </c>
      <c r="D80" s="36" t="s">
        <v>6</v>
      </c>
      <c r="E80" s="44">
        <v>489</v>
      </c>
      <c r="F80" s="44">
        <f t="shared" si="3"/>
        <v>295</v>
      </c>
      <c r="G80" s="29">
        <v>0</v>
      </c>
      <c r="H80" s="29">
        <v>0</v>
      </c>
      <c r="I80" s="29">
        <v>295</v>
      </c>
      <c r="J80" s="51" t="s">
        <v>179</v>
      </c>
      <c r="K80" s="52" t="s">
        <v>148</v>
      </c>
      <c r="L80" s="35"/>
    </row>
    <row r="81" spans="1:12" ht="24.9" customHeight="1">
      <c r="A81" s="35">
        <v>76</v>
      </c>
      <c r="B81" s="35" t="s">
        <v>1</v>
      </c>
      <c r="C81" s="35" t="s">
        <v>91</v>
      </c>
      <c r="D81" s="36" t="s">
        <v>6</v>
      </c>
      <c r="E81" s="44">
        <v>179</v>
      </c>
      <c r="F81" s="44">
        <f t="shared" si="3"/>
        <v>1</v>
      </c>
      <c r="G81" s="29">
        <v>0</v>
      </c>
      <c r="H81" s="29">
        <v>0</v>
      </c>
      <c r="I81" s="29">
        <v>1</v>
      </c>
      <c r="J81" s="51" t="s">
        <v>179</v>
      </c>
      <c r="K81" s="52" t="s">
        <v>148</v>
      </c>
      <c r="L81" s="35"/>
    </row>
    <row r="82" spans="1:12" ht="24.9" customHeight="1">
      <c r="A82" s="35">
        <v>77</v>
      </c>
      <c r="B82" s="35" t="s">
        <v>1</v>
      </c>
      <c r="C82" s="35" t="s">
        <v>24</v>
      </c>
      <c r="D82" s="36" t="s">
        <v>6</v>
      </c>
      <c r="E82" s="44">
        <v>304</v>
      </c>
      <c r="F82" s="44">
        <f t="shared" si="3"/>
        <v>261</v>
      </c>
      <c r="G82" s="29">
        <v>0</v>
      </c>
      <c r="H82" s="29">
        <v>0</v>
      </c>
      <c r="I82" s="29">
        <v>261</v>
      </c>
      <c r="J82" s="51" t="s">
        <v>179</v>
      </c>
      <c r="K82" s="52" t="s">
        <v>148</v>
      </c>
      <c r="L82" s="35"/>
    </row>
    <row r="83" spans="1:12" ht="24.9" customHeight="1">
      <c r="A83" s="35">
        <v>78</v>
      </c>
      <c r="B83" s="35" t="s">
        <v>1</v>
      </c>
      <c r="C83" s="35" t="s">
        <v>118</v>
      </c>
      <c r="D83" s="36" t="s">
        <v>3</v>
      </c>
      <c r="E83" s="44">
        <v>192</v>
      </c>
      <c r="F83" s="44">
        <f t="shared" si="3"/>
        <v>25</v>
      </c>
      <c r="G83" s="29">
        <v>0</v>
      </c>
      <c r="H83" s="29">
        <v>0</v>
      </c>
      <c r="I83" s="29">
        <v>25</v>
      </c>
      <c r="J83" s="53"/>
      <c r="K83" s="52" t="s">
        <v>8</v>
      </c>
      <c r="L83" s="35"/>
    </row>
    <row r="84" spans="1:12" ht="24.9" customHeight="1">
      <c r="A84" s="35">
        <v>79</v>
      </c>
      <c r="B84" s="35" t="s">
        <v>1</v>
      </c>
      <c r="C84" s="35" t="s">
        <v>23</v>
      </c>
      <c r="D84" s="36" t="s">
        <v>6</v>
      </c>
      <c r="E84" s="44">
        <v>149</v>
      </c>
      <c r="F84" s="44">
        <f t="shared" si="3"/>
        <v>16</v>
      </c>
      <c r="G84" s="29">
        <v>0</v>
      </c>
      <c r="H84" s="29">
        <v>0</v>
      </c>
      <c r="I84" s="29">
        <v>16</v>
      </c>
      <c r="J84" s="51" t="s">
        <v>179</v>
      </c>
      <c r="K84" s="52" t="s">
        <v>148</v>
      </c>
      <c r="L84" s="35"/>
    </row>
    <row r="85" spans="1:12" ht="24.9" customHeight="1">
      <c r="A85" s="35">
        <v>80</v>
      </c>
      <c r="B85" s="35" t="s">
        <v>1</v>
      </c>
      <c r="C85" s="35" t="s">
        <v>22</v>
      </c>
      <c r="D85" s="36" t="s">
        <v>6</v>
      </c>
      <c r="E85" s="44">
        <v>155</v>
      </c>
      <c r="F85" s="44">
        <f t="shared" si="3"/>
        <v>137</v>
      </c>
      <c r="G85" s="29">
        <v>0</v>
      </c>
      <c r="H85" s="29">
        <v>0</v>
      </c>
      <c r="I85" s="29">
        <v>137</v>
      </c>
      <c r="J85" s="51" t="s">
        <v>179</v>
      </c>
      <c r="K85" s="52" t="s">
        <v>148</v>
      </c>
      <c r="L85" s="35"/>
    </row>
    <row r="86" spans="1:12" ht="24.9" customHeight="1">
      <c r="A86" s="35">
        <v>81</v>
      </c>
      <c r="B86" s="35" t="s">
        <v>1</v>
      </c>
      <c r="C86" s="35" t="s">
        <v>21</v>
      </c>
      <c r="D86" s="36" t="s">
        <v>6</v>
      </c>
      <c r="E86" s="44">
        <v>238</v>
      </c>
      <c r="F86" s="44">
        <f t="shared" si="3"/>
        <v>154</v>
      </c>
      <c r="G86" s="29">
        <v>0</v>
      </c>
      <c r="H86" s="29">
        <v>0</v>
      </c>
      <c r="I86" s="29">
        <v>154</v>
      </c>
      <c r="J86" s="51" t="s">
        <v>179</v>
      </c>
      <c r="K86" s="52" t="s">
        <v>148</v>
      </c>
      <c r="L86" s="35"/>
    </row>
    <row r="87" spans="1:12" ht="24.9" customHeight="1">
      <c r="A87" s="35">
        <v>82</v>
      </c>
      <c r="B87" s="35" t="s">
        <v>1</v>
      </c>
      <c r="C87" s="35" t="s">
        <v>119</v>
      </c>
      <c r="D87" s="36" t="s">
        <v>3</v>
      </c>
      <c r="E87" s="44">
        <v>589</v>
      </c>
      <c r="F87" s="44">
        <f t="shared" si="3"/>
        <v>17</v>
      </c>
      <c r="G87" s="29">
        <v>0</v>
      </c>
      <c r="H87" s="29">
        <v>0</v>
      </c>
      <c r="I87" s="29">
        <v>17</v>
      </c>
      <c r="J87" s="53"/>
      <c r="K87" s="52" t="s">
        <v>5</v>
      </c>
      <c r="L87" s="35"/>
    </row>
    <row r="88" spans="1:12" ht="24.9" customHeight="1">
      <c r="A88" s="35">
        <v>83</v>
      </c>
      <c r="B88" s="35" t="s">
        <v>1</v>
      </c>
      <c r="C88" s="35" t="s">
        <v>92</v>
      </c>
      <c r="D88" s="36" t="s">
        <v>6</v>
      </c>
      <c r="E88" s="44">
        <v>132</v>
      </c>
      <c r="F88" s="44">
        <f t="shared" si="3"/>
        <v>37</v>
      </c>
      <c r="G88" s="29">
        <v>0</v>
      </c>
      <c r="H88" s="29">
        <v>0</v>
      </c>
      <c r="I88" s="29">
        <v>37</v>
      </c>
      <c r="J88" s="51" t="s">
        <v>179</v>
      </c>
      <c r="K88" s="52" t="s">
        <v>148</v>
      </c>
      <c r="L88" s="35"/>
    </row>
    <row r="89" spans="1:12" ht="24.9" customHeight="1">
      <c r="A89" s="35">
        <v>84</v>
      </c>
      <c r="B89" s="35" t="s">
        <v>1</v>
      </c>
      <c r="C89" s="35" t="s">
        <v>93</v>
      </c>
      <c r="D89" s="36" t="s">
        <v>6</v>
      </c>
      <c r="E89" s="44">
        <v>645</v>
      </c>
      <c r="F89" s="44">
        <f t="shared" si="3"/>
        <v>70</v>
      </c>
      <c r="G89" s="29">
        <v>0</v>
      </c>
      <c r="H89" s="29">
        <v>0</v>
      </c>
      <c r="I89" s="29">
        <v>70</v>
      </c>
      <c r="J89" s="51" t="s">
        <v>179</v>
      </c>
      <c r="K89" s="52" t="s">
        <v>148</v>
      </c>
      <c r="L89" s="35"/>
    </row>
    <row r="90" spans="1:12" ht="24.9" customHeight="1">
      <c r="A90" s="35">
        <v>85</v>
      </c>
      <c r="B90" s="35" t="s">
        <v>1</v>
      </c>
      <c r="C90" s="35" t="s">
        <v>94</v>
      </c>
      <c r="D90" s="36" t="s">
        <v>6</v>
      </c>
      <c r="E90" s="44">
        <v>238</v>
      </c>
      <c r="F90" s="44">
        <f t="shared" si="3"/>
        <v>47</v>
      </c>
      <c r="G90" s="29">
        <v>0</v>
      </c>
      <c r="H90" s="29">
        <v>0</v>
      </c>
      <c r="I90" s="29">
        <v>47</v>
      </c>
      <c r="J90" s="51" t="s">
        <v>179</v>
      </c>
      <c r="K90" s="52" t="s">
        <v>148</v>
      </c>
      <c r="L90" s="35"/>
    </row>
    <row r="91" spans="1:12" ht="24.9" customHeight="1">
      <c r="A91" s="35">
        <v>86</v>
      </c>
      <c r="B91" s="35" t="s">
        <v>1</v>
      </c>
      <c r="C91" s="35" t="s">
        <v>95</v>
      </c>
      <c r="D91" s="36" t="s">
        <v>6</v>
      </c>
      <c r="E91" s="44">
        <v>34</v>
      </c>
      <c r="F91" s="44">
        <f t="shared" si="3"/>
        <v>34</v>
      </c>
      <c r="G91" s="29">
        <v>0</v>
      </c>
      <c r="H91" s="29">
        <v>0</v>
      </c>
      <c r="I91" s="42">
        <v>34</v>
      </c>
      <c r="J91" s="51" t="s">
        <v>179</v>
      </c>
      <c r="K91" s="52" t="s">
        <v>148</v>
      </c>
      <c r="L91" s="35"/>
    </row>
    <row r="92" spans="1:12" ht="24.9" customHeight="1">
      <c r="A92" s="35">
        <v>87</v>
      </c>
      <c r="B92" s="35" t="s">
        <v>1</v>
      </c>
      <c r="C92" s="35" t="s">
        <v>96</v>
      </c>
      <c r="D92" s="36" t="s">
        <v>6</v>
      </c>
      <c r="E92" s="44">
        <v>29</v>
      </c>
      <c r="F92" s="44">
        <f t="shared" si="3"/>
        <v>29</v>
      </c>
      <c r="G92" s="29">
        <v>0</v>
      </c>
      <c r="H92" s="29">
        <v>0</v>
      </c>
      <c r="I92" s="42">
        <v>29</v>
      </c>
      <c r="J92" s="53" t="s">
        <v>147</v>
      </c>
      <c r="K92" s="52" t="s">
        <v>148</v>
      </c>
      <c r="L92" s="35"/>
    </row>
    <row r="93" spans="1:12" ht="24.9" customHeight="1">
      <c r="A93" s="35">
        <v>88</v>
      </c>
      <c r="B93" s="35" t="s">
        <v>1</v>
      </c>
      <c r="C93" s="35" t="s">
        <v>97</v>
      </c>
      <c r="D93" s="36" t="s">
        <v>6</v>
      </c>
      <c r="E93" s="44">
        <v>22</v>
      </c>
      <c r="F93" s="44">
        <f t="shared" si="3"/>
        <v>22</v>
      </c>
      <c r="G93" s="29">
        <v>0</v>
      </c>
      <c r="H93" s="29">
        <v>0</v>
      </c>
      <c r="I93" s="42">
        <v>22</v>
      </c>
      <c r="J93" s="53" t="s">
        <v>147</v>
      </c>
      <c r="K93" s="52" t="s">
        <v>196</v>
      </c>
      <c r="L93" s="35"/>
    </row>
    <row r="94" spans="1:12" ht="24.9" customHeight="1">
      <c r="A94" s="35">
        <v>89</v>
      </c>
      <c r="B94" s="35" t="s">
        <v>1</v>
      </c>
      <c r="C94" s="35" t="s">
        <v>98</v>
      </c>
      <c r="D94" s="36" t="s">
        <v>3</v>
      </c>
      <c r="E94" s="44">
        <v>288</v>
      </c>
      <c r="F94" s="44">
        <f t="shared" si="3"/>
        <v>62</v>
      </c>
      <c r="G94" s="29">
        <v>0</v>
      </c>
      <c r="H94" s="29">
        <v>0</v>
      </c>
      <c r="I94" s="29">
        <v>62</v>
      </c>
      <c r="J94" s="53" t="s">
        <v>239</v>
      </c>
      <c r="K94" s="52" t="s">
        <v>240</v>
      </c>
      <c r="L94" s="35"/>
    </row>
    <row r="95" spans="1:12" ht="24.9" customHeight="1">
      <c r="A95" s="35">
        <v>90</v>
      </c>
      <c r="B95" s="35" t="s">
        <v>1</v>
      </c>
      <c r="C95" s="35" t="s">
        <v>99</v>
      </c>
      <c r="D95" s="36" t="s">
        <v>6</v>
      </c>
      <c r="E95" s="44">
        <v>99</v>
      </c>
      <c r="F95" s="44">
        <f t="shared" si="3"/>
        <v>11</v>
      </c>
      <c r="G95" s="29">
        <v>0</v>
      </c>
      <c r="H95" s="29">
        <v>0</v>
      </c>
      <c r="I95" s="29">
        <v>11</v>
      </c>
      <c r="J95" s="51" t="s">
        <v>179</v>
      </c>
      <c r="K95" s="52" t="s">
        <v>148</v>
      </c>
      <c r="L95" s="35"/>
    </row>
    <row r="96" spans="1:12" ht="24.9" customHeight="1">
      <c r="A96" s="35">
        <v>91</v>
      </c>
      <c r="B96" s="35" t="s">
        <v>1</v>
      </c>
      <c r="C96" s="35" t="s">
        <v>100</v>
      </c>
      <c r="D96" s="36" t="s">
        <v>6</v>
      </c>
      <c r="E96" s="44">
        <v>106</v>
      </c>
      <c r="F96" s="44">
        <f t="shared" si="3"/>
        <v>31</v>
      </c>
      <c r="G96" s="29">
        <v>0</v>
      </c>
      <c r="H96" s="29">
        <v>0</v>
      </c>
      <c r="I96" s="29">
        <v>31</v>
      </c>
      <c r="J96" s="51" t="s">
        <v>179</v>
      </c>
      <c r="K96" s="52" t="s">
        <v>148</v>
      </c>
      <c r="L96" s="35"/>
    </row>
    <row r="97" spans="1:14" ht="24.9" customHeight="1">
      <c r="A97" s="35">
        <v>92</v>
      </c>
      <c r="B97" s="35" t="s">
        <v>1</v>
      </c>
      <c r="C97" s="35" t="s">
        <v>101</v>
      </c>
      <c r="D97" s="36" t="s">
        <v>6</v>
      </c>
      <c r="E97" s="44">
        <v>106</v>
      </c>
      <c r="F97" s="44">
        <f t="shared" si="3"/>
        <v>37</v>
      </c>
      <c r="G97" s="29">
        <v>0</v>
      </c>
      <c r="H97" s="29">
        <v>0</v>
      </c>
      <c r="I97" s="29">
        <v>37</v>
      </c>
      <c r="J97" s="51" t="s">
        <v>179</v>
      </c>
      <c r="K97" s="52" t="s">
        <v>148</v>
      </c>
      <c r="L97" s="35"/>
    </row>
    <row r="98" spans="1:14" ht="24.9" customHeight="1">
      <c r="A98" s="35">
        <v>93</v>
      </c>
      <c r="B98" s="35" t="s">
        <v>1</v>
      </c>
      <c r="C98" s="35" t="s">
        <v>102</v>
      </c>
      <c r="D98" s="36" t="s">
        <v>6</v>
      </c>
      <c r="E98" s="44">
        <v>119</v>
      </c>
      <c r="F98" s="44">
        <f t="shared" si="3"/>
        <v>51</v>
      </c>
      <c r="G98" s="29">
        <v>0</v>
      </c>
      <c r="H98" s="29">
        <v>0</v>
      </c>
      <c r="I98" s="29">
        <v>51</v>
      </c>
      <c r="J98" s="51" t="s">
        <v>179</v>
      </c>
      <c r="K98" s="52" t="s">
        <v>148</v>
      </c>
      <c r="L98" s="35"/>
    </row>
    <row r="99" spans="1:14" ht="24.9" customHeight="1">
      <c r="A99" s="35">
        <v>94</v>
      </c>
      <c r="B99" s="35" t="s">
        <v>1</v>
      </c>
      <c r="C99" s="35" t="s">
        <v>103</v>
      </c>
      <c r="D99" s="36" t="s">
        <v>6</v>
      </c>
      <c r="E99" s="44">
        <v>148</v>
      </c>
      <c r="F99" s="44">
        <f t="shared" si="3"/>
        <v>30</v>
      </c>
      <c r="G99" s="29">
        <v>0</v>
      </c>
      <c r="H99" s="29">
        <v>0</v>
      </c>
      <c r="I99" s="29">
        <v>30</v>
      </c>
      <c r="J99" s="51" t="s">
        <v>179</v>
      </c>
      <c r="K99" s="52" t="s">
        <v>148</v>
      </c>
      <c r="L99" s="35"/>
    </row>
    <row r="100" spans="1:14" ht="24.9" customHeight="1">
      <c r="A100" s="35">
        <v>95</v>
      </c>
      <c r="B100" s="35" t="s">
        <v>1</v>
      </c>
      <c r="C100" s="35" t="s">
        <v>120</v>
      </c>
      <c r="D100" s="36" t="s">
        <v>6</v>
      </c>
      <c r="E100" s="44">
        <v>3</v>
      </c>
      <c r="F100" s="44">
        <f t="shared" si="3"/>
        <v>3</v>
      </c>
      <c r="G100" s="29">
        <v>0</v>
      </c>
      <c r="H100" s="29">
        <v>0</v>
      </c>
      <c r="I100" s="42">
        <v>3</v>
      </c>
      <c r="J100" s="53"/>
      <c r="K100" s="52" t="s">
        <v>5</v>
      </c>
      <c r="L100" s="35"/>
    </row>
    <row r="101" spans="1:14" ht="24.9" customHeight="1">
      <c r="A101" s="35">
        <v>96</v>
      </c>
      <c r="B101" s="35" t="s">
        <v>1</v>
      </c>
      <c r="C101" s="35" t="s">
        <v>104</v>
      </c>
      <c r="D101" s="36" t="s">
        <v>6</v>
      </c>
      <c r="E101" s="44">
        <v>173</v>
      </c>
      <c r="F101" s="44">
        <f t="shared" si="3"/>
        <v>25</v>
      </c>
      <c r="G101" s="29">
        <v>0</v>
      </c>
      <c r="H101" s="29">
        <v>0</v>
      </c>
      <c r="I101" s="29">
        <v>25</v>
      </c>
      <c r="J101" s="51" t="s">
        <v>179</v>
      </c>
      <c r="K101" s="52" t="s">
        <v>148</v>
      </c>
      <c r="L101" s="35"/>
    </row>
    <row r="102" spans="1:14" ht="24.9" customHeight="1">
      <c r="A102" s="35">
        <v>97</v>
      </c>
      <c r="B102" s="35" t="s">
        <v>1</v>
      </c>
      <c r="C102" s="35" t="s">
        <v>105</v>
      </c>
      <c r="D102" s="36" t="s">
        <v>6</v>
      </c>
      <c r="E102" s="44">
        <v>133</v>
      </c>
      <c r="F102" s="44">
        <f t="shared" ref="F102:F123" si="4">SUM(G102:I102)</f>
        <v>43</v>
      </c>
      <c r="G102" s="29">
        <v>0</v>
      </c>
      <c r="H102" s="29">
        <v>0</v>
      </c>
      <c r="I102" s="29">
        <v>43</v>
      </c>
      <c r="J102" s="51" t="s">
        <v>179</v>
      </c>
      <c r="K102" s="52" t="s">
        <v>148</v>
      </c>
      <c r="L102" s="35"/>
    </row>
    <row r="103" spans="1:14" ht="24.9" customHeight="1">
      <c r="A103" s="35">
        <v>98</v>
      </c>
      <c r="B103" s="35" t="s">
        <v>1</v>
      </c>
      <c r="C103" s="35" t="s">
        <v>106</v>
      </c>
      <c r="D103" s="36" t="s">
        <v>6</v>
      </c>
      <c r="E103" s="44">
        <v>161</v>
      </c>
      <c r="F103" s="44">
        <f t="shared" si="4"/>
        <v>25</v>
      </c>
      <c r="G103" s="29">
        <v>0</v>
      </c>
      <c r="H103" s="29">
        <v>0</v>
      </c>
      <c r="I103" s="29">
        <v>25</v>
      </c>
      <c r="J103" s="51" t="s">
        <v>179</v>
      </c>
      <c r="K103" s="52" t="s">
        <v>148</v>
      </c>
      <c r="L103" s="35"/>
    </row>
    <row r="104" spans="1:14" ht="24.9" customHeight="1">
      <c r="A104" s="35">
        <v>99</v>
      </c>
      <c r="B104" s="35" t="s">
        <v>1</v>
      </c>
      <c r="C104" s="35" t="s">
        <v>20</v>
      </c>
      <c r="D104" s="36" t="s">
        <v>6</v>
      </c>
      <c r="E104" s="44">
        <v>213</v>
      </c>
      <c r="F104" s="44">
        <f t="shared" si="4"/>
        <v>62</v>
      </c>
      <c r="G104" s="29">
        <v>0</v>
      </c>
      <c r="H104" s="29">
        <v>0</v>
      </c>
      <c r="I104" s="29">
        <v>62</v>
      </c>
      <c r="J104" s="51" t="s">
        <v>179</v>
      </c>
      <c r="K104" s="52" t="s">
        <v>148</v>
      </c>
      <c r="L104" s="35"/>
    </row>
    <row r="105" spans="1:14" ht="24.9" customHeight="1">
      <c r="A105" s="35">
        <v>100</v>
      </c>
      <c r="B105" s="35" t="s">
        <v>1</v>
      </c>
      <c r="C105" s="35" t="s">
        <v>19</v>
      </c>
      <c r="D105" s="36" t="s">
        <v>6</v>
      </c>
      <c r="E105" s="44">
        <v>320</v>
      </c>
      <c r="F105" s="44">
        <f t="shared" si="4"/>
        <v>8</v>
      </c>
      <c r="G105" s="29">
        <v>0</v>
      </c>
      <c r="H105" s="29">
        <v>0</v>
      </c>
      <c r="I105" s="29">
        <v>8</v>
      </c>
      <c r="J105" s="51" t="s">
        <v>179</v>
      </c>
      <c r="K105" s="52" t="s">
        <v>148</v>
      </c>
      <c r="L105" s="35"/>
    </row>
    <row r="106" spans="1:14" ht="24.9" customHeight="1">
      <c r="A106" s="35">
        <v>101</v>
      </c>
      <c r="B106" s="35" t="s">
        <v>1</v>
      </c>
      <c r="C106" s="35" t="s">
        <v>121</v>
      </c>
      <c r="D106" s="36" t="s">
        <v>3</v>
      </c>
      <c r="E106" s="44">
        <v>5404</v>
      </c>
      <c r="F106" s="44">
        <f t="shared" si="4"/>
        <v>18</v>
      </c>
      <c r="G106" s="29">
        <v>0</v>
      </c>
      <c r="H106" s="29">
        <v>0</v>
      </c>
      <c r="I106" s="29">
        <v>18</v>
      </c>
      <c r="J106" s="53"/>
      <c r="K106" s="52" t="s">
        <v>5</v>
      </c>
      <c r="L106" s="35"/>
    </row>
    <row r="107" spans="1:14" ht="24.9" customHeight="1">
      <c r="A107" s="35">
        <v>102</v>
      </c>
      <c r="B107" s="35" t="s">
        <v>1</v>
      </c>
      <c r="C107" s="35" t="s">
        <v>107</v>
      </c>
      <c r="D107" s="36" t="s">
        <v>14</v>
      </c>
      <c r="E107" s="44">
        <v>173</v>
      </c>
      <c r="F107" s="44">
        <f t="shared" si="4"/>
        <v>69</v>
      </c>
      <c r="G107" s="29">
        <v>0</v>
      </c>
      <c r="H107" s="29">
        <v>0</v>
      </c>
      <c r="I107" s="29">
        <v>69</v>
      </c>
      <c r="J107" s="51" t="s">
        <v>179</v>
      </c>
      <c r="K107" s="52" t="s">
        <v>148</v>
      </c>
      <c r="L107" s="35"/>
    </row>
    <row r="108" spans="1:14" s="38" customFormat="1" ht="24.9" customHeight="1">
      <c r="A108" s="35">
        <v>103</v>
      </c>
      <c r="B108" s="35" t="s">
        <v>1</v>
      </c>
      <c r="C108" s="35">
        <v>417</v>
      </c>
      <c r="D108" s="36" t="s">
        <v>149</v>
      </c>
      <c r="E108" s="44">
        <v>108</v>
      </c>
      <c r="F108" s="44">
        <f t="shared" si="4"/>
        <v>107</v>
      </c>
      <c r="G108" s="29">
        <v>36</v>
      </c>
      <c r="H108" s="29">
        <v>38</v>
      </c>
      <c r="I108" s="29">
        <v>33</v>
      </c>
      <c r="J108" s="53" t="s">
        <v>241</v>
      </c>
      <c r="K108" s="52" t="s">
        <v>242</v>
      </c>
      <c r="L108" s="35"/>
      <c r="M108" s="10"/>
      <c r="N108" s="10"/>
    </row>
    <row r="109" spans="1:14" ht="24.9" customHeight="1">
      <c r="A109" s="35">
        <v>104</v>
      </c>
      <c r="B109" s="35" t="s">
        <v>1</v>
      </c>
      <c r="C109" s="35" t="s">
        <v>108</v>
      </c>
      <c r="D109" s="36" t="s">
        <v>6</v>
      </c>
      <c r="E109" s="44">
        <v>296</v>
      </c>
      <c r="F109" s="44">
        <f t="shared" si="4"/>
        <v>65</v>
      </c>
      <c r="G109" s="29">
        <v>0</v>
      </c>
      <c r="H109" s="29">
        <v>45</v>
      </c>
      <c r="I109" s="29">
        <v>20</v>
      </c>
      <c r="J109" s="53" t="s">
        <v>219</v>
      </c>
      <c r="K109" s="52" t="s">
        <v>243</v>
      </c>
      <c r="L109" s="35"/>
    </row>
    <row r="110" spans="1:14" ht="24.9" customHeight="1">
      <c r="A110" s="35">
        <v>105</v>
      </c>
      <c r="B110" s="35" t="s">
        <v>1</v>
      </c>
      <c r="C110" s="35" t="s">
        <v>109</v>
      </c>
      <c r="D110" s="36" t="s">
        <v>6</v>
      </c>
      <c r="E110" s="44">
        <v>173</v>
      </c>
      <c r="F110" s="44">
        <f t="shared" si="4"/>
        <v>57</v>
      </c>
      <c r="G110" s="29">
        <v>0</v>
      </c>
      <c r="H110" s="29">
        <v>0</v>
      </c>
      <c r="I110" s="29">
        <v>57</v>
      </c>
      <c r="J110" s="51" t="s">
        <v>179</v>
      </c>
      <c r="K110" s="52" t="s">
        <v>148</v>
      </c>
      <c r="L110" s="35"/>
    </row>
    <row r="111" spans="1:14" ht="24.9" customHeight="1">
      <c r="A111" s="35">
        <v>106</v>
      </c>
      <c r="B111" s="35" t="s">
        <v>1</v>
      </c>
      <c r="C111" s="35" t="s">
        <v>18</v>
      </c>
      <c r="D111" s="36" t="s">
        <v>6</v>
      </c>
      <c r="E111" s="44">
        <v>122</v>
      </c>
      <c r="F111" s="44">
        <f t="shared" si="4"/>
        <v>30</v>
      </c>
      <c r="G111" s="29">
        <v>0</v>
      </c>
      <c r="H111" s="29">
        <v>0</v>
      </c>
      <c r="I111" s="29">
        <v>30</v>
      </c>
      <c r="J111" s="51" t="s">
        <v>179</v>
      </c>
      <c r="K111" s="52" t="s">
        <v>148</v>
      </c>
      <c r="L111" s="35"/>
    </row>
    <row r="112" spans="1:14" ht="24.9" customHeight="1">
      <c r="A112" s="35">
        <v>107</v>
      </c>
      <c r="B112" s="35" t="s">
        <v>1</v>
      </c>
      <c r="C112" s="35" t="s">
        <v>17</v>
      </c>
      <c r="D112" s="36" t="s">
        <v>3</v>
      </c>
      <c r="E112" s="44">
        <v>265</v>
      </c>
      <c r="F112" s="44">
        <f t="shared" si="4"/>
        <v>24</v>
      </c>
      <c r="G112" s="29">
        <v>0</v>
      </c>
      <c r="H112" s="29">
        <v>0</v>
      </c>
      <c r="I112" s="29">
        <v>24</v>
      </c>
      <c r="J112" s="51" t="s">
        <v>179</v>
      </c>
      <c r="K112" s="52" t="s">
        <v>148</v>
      </c>
      <c r="L112" s="35"/>
    </row>
    <row r="113" spans="1:12" ht="24.9" customHeight="1">
      <c r="A113" s="35">
        <v>108</v>
      </c>
      <c r="B113" s="35" t="s">
        <v>1</v>
      </c>
      <c r="C113" s="35" t="s">
        <v>135</v>
      </c>
      <c r="D113" s="36" t="s">
        <v>6</v>
      </c>
      <c r="E113" s="44">
        <v>73</v>
      </c>
      <c r="F113" s="44">
        <f t="shared" si="4"/>
        <v>73</v>
      </c>
      <c r="G113" s="29"/>
      <c r="H113" s="29"/>
      <c r="I113" s="42">
        <v>73</v>
      </c>
      <c r="J113" s="53" t="s">
        <v>244</v>
      </c>
      <c r="K113" s="52" t="s">
        <v>245</v>
      </c>
      <c r="L113" s="35"/>
    </row>
    <row r="114" spans="1:12" ht="24.9" customHeight="1">
      <c r="A114" s="35">
        <v>109</v>
      </c>
      <c r="B114" s="35" t="s">
        <v>1</v>
      </c>
      <c r="C114" s="35" t="s">
        <v>133</v>
      </c>
      <c r="D114" s="36" t="s">
        <v>6</v>
      </c>
      <c r="E114" s="44">
        <v>13</v>
      </c>
      <c r="F114" s="44">
        <f t="shared" si="4"/>
        <v>13</v>
      </c>
      <c r="G114" s="29"/>
      <c r="H114" s="29"/>
      <c r="I114" s="42">
        <v>13</v>
      </c>
      <c r="J114" s="53" t="s">
        <v>244</v>
      </c>
      <c r="K114" s="52" t="s">
        <v>246</v>
      </c>
      <c r="L114" s="35"/>
    </row>
    <row r="115" spans="1:12" ht="24.9" customHeight="1">
      <c r="A115" s="35">
        <v>110</v>
      </c>
      <c r="B115" s="35" t="s">
        <v>1</v>
      </c>
      <c r="C115" s="35" t="s">
        <v>110</v>
      </c>
      <c r="D115" s="36" t="s">
        <v>6</v>
      </c>
      <c r="E115" s="44">
        <v>225</v>
      </c>
      <c r="F115" s="44">
        <f t="shared" si="4"/>
        <v>118</v>
      </c>
      <c r="G115" s="29">
        <v>0</v>
      </c>
      <c r="H115" s="29">
        <v>0</v>
      </c>
      <c r="I115" s="29">
        <v>118</v>
      </c>
      <c r="J115" s="51" t="s">
        <v>179</v>
      </c>
      <c r="K115" s="52" t="s">
        <v>148</v>
      </c>
      <c r="L115" s="35"/>
    </row>
    <row r="116" spans="1:12" ht="24.9" customHeight="1">
      <c r="A116" s="35">
        <v>111</v>
      </c>
      <c r="B116" s="35" t="s">
        <v>1</v>
      </c>
      <c r="C116" s="35" t="s">
        <v>111</v>
      </c>
      <c r="D116" s="36" t="s">
        <v>6</v>
      </c>
      <c r="E116" s="44">
        <v>142</v>
      </c>
      <c r="F116" s="44">
        <f t="shared" si="4"/>
        <v>142</v>
      </c>
      <c r="G116" s="29">
        <v>0</v>
      </c>
      <c r="H116" s="29">
        <v>0</v>
      </c>
      <c r="I116" s="29">
        <v>142</v>
      </c>
      <c r="J116" s="53" t="s">
        <v>237</v>
      </c>
      <c r="K116" s="52" t="s">
        <v>232</v>
      </c>
      <c r="L116" s="35"/>
    </row>
    <row r="117" spans="1:12" ht="24.9" customHeight="1">
      <c r="A117" s="35">
        <v>112</v>
      </c>
      <c r="B117" s="35" t="s">
        <v>1</v>
      </c>
      <c r="C117" s="35" t="s">
        <v>134</v>
      </c>
      <c r="D117" s="36" t="s">
        <v>141</v>
      </c>
      <c r="E117" s="44">
        <v>175</v>
      </c>
      <c r="F117" s="44">
        <f t="shared" si="4"/>
        <v>1</v>
      </c>
      <c r="G117" s="29"/>
      <c r="H117" s="29"/>
      <c r="I117" s="42">
        <v>1</v>
      </c>
      <c r="J117" s="53"/>
      <c r="K117" s="52" t="s">
        <v>136</v>
      </c>
      <c r="L117" s="35"/>
    </row>
    <row r="118" spans="1:12" ht="24.9" customHeight="1">
      <c r="A118" s="35">
        <v>113</v>
      </c>
      <c r="B118" s="35" t="s">
        <v>1</v>
      </c>
      <c r="C118" s="35" t="s">
        <v>132</v>
      </c>
      <c r="D118" s="36" t="s">
        <v>141</v>
      </c>
      <c r="E118" s="44">
        <v>10</v>
      </c>
      <c r="F118" s="44">
        <f t="shared" si="4"/>
        <v>10</v>
      </c>
      <c r="G118" s="29"/>
      <c r="H118" s="29"/>
      <c r="I118" s="42">
        <v>10</v>
      </c>
      <c r="J118" s="53"/>
      <c r="K118" s="52" t="s">
        <v>137</v>
      </c>
      <c r="L118" s="35"/>
    </row>
    <row r="119" spans="1:12" ht="24.9" customHeight="1">
      <c r="A119" s="35">
        <v>114</v>
      </c>
      <c r="B119" s="35" t="s">
        <v>1</v>
      </c>
      <c r="C119" s="35" t="s">
        <v>131</v>
      </c>
      <c r="D119" s="36" t="s">
        <v>6</v>
      </c>
      <c r="E119" s="44">
        <v>131</v>
      </c>
      <c r="F119" s="44">
        <f t="shared" si="4"/>
        <v>113</v>
      </c>
      <c r="G119" s="29"/>
      <c r="H119" s="29"/>
      <c r="I119" s="42">
        <v>113</v>
      </c>
      <c r="J119" s="53"/>
      <c r="K119" s="52" t="s">
        <v>136</v>
      </c>
      <c r="L119" s="35"/>
    </row>
    <row r="120" spans="1:12" ht="24.9" customHeight="1">
      <c r="A120" s="35">
        <v>115</v>
      </c>
      <c r="B120" s="35" t="s">
        <v>1</v>
      </c>
      <c r="C120" s="35" t="s">
        <v>4</v>
      </c>
      <c r="D120" s="36" t="s">
        <v>3</v>
      </c>
      <c r="E120" s="44">
        <v>308</v>
      </c>
      <c r="F120" s="44">
        <f t="shared" si="4"/>
        <v>170</v>
      </c>
      <c r="G120" s="29">
        <v>0</v>
      </c>
      <c r="H120" s="29">
        <v>0</v>
      </c>
      <c r="I120" s="29">
        <v>170</v>
      </c>
      <c r="J120" s="53"/>
      <c r="K120" s="52" t="s">
        <v>137</v>
      </c>
      <c r="L120" s="35"/>
    </row>
    <row r="121" spans="1:12" ht="24.9" customHeight="1">
      <c r="A121" s="35">
        <v>116</v>
      </c>
      <c r="B121" s="35" t="s">
        <v>1</v>
      </c>
      <c r="C121" s="35" t="s">
        <v>139</v>
      </c>
      <c r="D121" s="36" t="s">
        <v>141</v>
      </c>
      <c r="E121" s="44">
        <v>50</v>
      </c>
      <c r="F121" s="44">
        <f t="shared" si="4"/>
        <v>24</v>
      </c>
      <c r="G121" s="29"/>
      <c r="H121" s="29"/>
      <c r="I121" s="29">
        <v>24</v>
      </c>
      <c r="J121" s="49"/>
      <c r="K121" s="35" t="s">
        <v>137</v>
      </c>
      <c r="L121" s="35"/>
    </row>
    <row r="122" spans="1:12" ht="24.9" customHeight="1">
      <c r="A122" s="35">
        <v>117</v>
      </c>
      <c r="B122" s="35" t="s">
        <v>1</v>
      </c>
      <c r="C122" s="35" t="s">
        <v>140</v>
      </c>
      <c r="D122" s="36" t="s">
        <v>142</v>
      </c>
      <c r="E122" s="44">
        <v>92</v>
      </c>
      <c r="F122" s="44">
        <f t="shared" si="4"/>
        <v>10</v>
      </c>
      <c r="G122" s="29"/>
      <c r="H122" s="29"/>
      <c r="I122" s="29">
        <v>10</v>
      </c>
      <c r="J122" s="49"/>
      <c r="K122" s="35" t="s">
        <v>137</v>
      </c>
      <c r="L122" s="35"/>
    </row>
    <row r="123" spans="1:12" ht="24.9" customHeight="1">
      <c r="A123" s="35">
        <v>118</v>
      </c>
      <c r="B123" s="35" t="s">
        <v>1</v>
      </c>
      <c r="C123" s="35">
        <v>478</v>
      </c>
      <c r="D123" s="36" t="s">
        <v>0</v>
      </c>
      <c r="E123" s="44">
        <v>1729</v>
      </c>
      <c r="F123" s="44">
        <f t="shared" si="4"/>
        <v>571</v>
      </c>
      <c r="G123" s="29">
        <v>11</v>
      </c>
      <c r="H123" s="29">
        <v>40</v>
      </c>
      <c r="I123" s="29">
        <v>520</v>
      </c>
      <c r="J123" s="49"/>
      <c r="K123" s="35" t="s">
        <v>123</v>
      </c>
      <c r="L123" s="35"/>
    </row>
    <row r="124" spans="1:12" ht="20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20.25" customHeight="1">
      <c r="A125" s="10"/>
      <c r="B125" s="10"/>
      <c r="C125" s="10"/>
      <c r="D125" s="19"/>
      <c r="E125" s="10"/>
      <c r="F125" s="10"/>
      <c r="G125" s="10"/>
      <c r="H125" s="10"/>
      <c r="I125" s="10"/>
      <c r="J125" s="10"/>
      <c r="K125" s="10"/>
      <c r="L125" s="10"/>
    </row>
    <row r="126" spans="1:12">
      <c r="D126" s="39"/>
    </row>
    <row r="127" spans="1:12">
      <c r="D127" s="39"/>
    </row>
    <row r="128" spans="1:12">
      <c r="D128" s="39"/>
    </row>
    <row r="129" spans="1:12">
      <c r="D129" s="39"/>
    </row>
    <row r="130" spans="1:12">
      <c r="D130" s="39"/>
    </row>
    <row r="131" spans="1:12">
      <c r="D131" s="39"/>
    </row>
    <row r="132" spans="1:12" ht="20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3.5" customHeight="1"/>
    <row r="134" spans="1:12" ht="32.25" customHeight="1"/>
    <row r="135" spans="1:12" ht="29.25" customHeight="1"/>
    <row r="136" spans="1:12" ht="29.25" customHeight="1"/>
    <row r="137" spans="1:12" ht="20.25" customHeight="1"/>
    <row r="138" spans="1:12" ht="20.25" customHeight="1"/>
    <row r="139" spans="1:12" ht="22.5" customHeight="1"/>
    <row r="140" spans="1:12" ht="22.5" customHeight="1"/>
    <row r="141" spans="1:12" ht="22.5" customHeight="1"/>
    <row r="142" spans="1:12" ht="22.5" customHeight="1"/>
    <row r="143" spans="1:12" ht="22.5" customHeight="1"/>
    <row r="144" spans="1:12" s="40" customFormat="1" ht="22.5" customHeight="1"/>
    <row r="145" s="40" customFormat="1" ht="22.5" customHeight="1"/>
    <row r="146" s="40" customFormat="1" ht="22.5" customHeight="1"/>
    <row r="147" s="40" customFormat="1" ht="22.5" customHeight="1"/>
    <row r="148" s="40" customFormat="1" ht="22.5" customHeight="1"/>
    <row r="149" s="40" customFormat="1" ht="24" customHeight="1"/>
  </sheetData>
  <mergeCells count="10">
    <mergeCell ref="A1:L1"/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conditionalFormatting sqref="C65:C66">
    <cfRule type="duplicateValues" dxfId="9" priority="6"/>
  </conditionalFormatting>
  <conditionalFormatting sqref="C119">
    <cfRule type="duplicateValues" dxfId="8" priority="5"/>
  </conditionalFormatting>
  <conditionalFormatting sqref="C118">
    <cfRule type="duplicateValues" dxfId="7" priority="4"/>
  </conditionalFormatting>
  <conditionalFormatting sqref="C117">
    <cfRule type="duplicateValues" dxfId="6" priority="3"/>
  </conditionalFormatting>
  <conditionalFormatting sqref="C114">
    <cfRule type="duplicateValues" dxfId="5" priority="2"/>
  </conditionalFormatting>
  <conditionalFormatting sqref="C113">
    <cfRule type="duplicateValues" dxfId="4" priority="7"/>
  </conditionalFormatting>
  <pageMargins left="0.11811023622047245" right="0.11811023622047245" top="0.94488188976377963" bottom="0.74803149606299213" header="0.31496062992125984" footer="0.31496062992125984"/>
  <pageSetup paperSize="9" scale="80" fitToHeight="0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32"/>
  <sheetViews>
    <sheetView view="pageBreakPreview" zoomScale="115" zoomScaleNormal="100" zoomScaleSheetLayoutView="115" workbookViewId="0">
      <selection activeCell="K6" sqref="K6"/>
    </sheetView>
  </sheetViews>
  <sheetFormatPr defaultRowHeight="17.399999999999999"/>
  <cols>
    <col min="1" max="1" width="6.8984375" customWidth="1"/>
    <col min="2" max="2" width="9.5" customWidth="1"/>
    <col min="3" max="8" width="10.59765625" customWidth="1"/>
  </cols>
  <sheetData>
    <row r="1" spans="1:9" ht="63.75" customHeight="1">
      <c r="A1" s="60" t="s">
        <v>191</v>
      </c>
      <c r="B1" s="60"/>
      <c r="C1" s="60"/>
      <c r="D1" s="60"/>
      <c r="E1" s="60"/>
      <c r="F1" s="60"/>
      <c r="G1" s="60"/>
      <c r="H1" s="60"/>
    </row>
    <row r="2" spans="1:9" ht="39.9" customHeight="1">
      <c r="A2" s="61" t="s">
        <v>150</v>
      </c>
      <c r="B2" s="61"/>
      <c r="C2" s="50" t="s">
        <v>142</v>
      </c>
      <c r="D2" s="50" t="s">
        <v>149</v>
      </c>
      <c r="E2" s="50" t="s">
        <v>141</v>
      </c>
      <c r="F2" s="50" t="s">
        <v>155</v>
      </c>
      <c r="G2" s="50" t="s">
        <v>156</v>
      </c>
      <c r="H2" s="50" t="s">
        <v>158</v>
      </c>
    </row>
    <row r="3" spans="1:9" ht="39.9" customHeight="1">
      <c r="A3" s="61" t="s">
        <v>159</v>
      </c>
      <c r="B3" s="61"/>
      <c r="C3" s="48">
        <f>SUM(C4:C8)</f>
        <v>1169</v>
      </c>
      <c r="D3" s="48">
        <f t="shared" ref="D3:G3" si="0">SUM(D4:D8)</f>
        <v>116</v>
      </c>
      <c r="E3" s="48">
        <f t="shared" si="0"/>
        <v>1001</v>
      </c>
      <c r="F3" s="48">
        <f t="shared" si="0"/>
        <v>425</v>
      </c>
      <c r="G3" s="48">
        <f t="shared" si="0"/>
        <v>103</v>
      </c>
      <c r="H3" s="48">
        <f t="shared" ref="H3:H8" si="1">SUM(C3:G3)</f>
        <v>2814</v>
      </c>
    </row>
    <row r="4" spans="1:9" ht="39.9" customHeight="1">
      <c r="A4" s="69" t="s">
        <v>184</v>
      </c>
      <c r="B4" s="50" t="s">
        <v>186</v>
      </c>
      <c r="C4" s="46">
        <f>건설부!F16</f>
        <v>1169</v>
      </c>
      <c r="D4" s="46"/>
      <c r="E4" s="46">
        <f>건설부!F15</f>
        <v>317</v>
      </c>
      <c r="F4" s="46"/>
      <c r="G4" s="46" t="s">
        <v>166</v>
      </c>
      <c r="H4" s="48">
        <f t="shared" si="1"/>
        <v>1486</v>
      </c>
      <c r="I4">
        <f>건설부!F4</f>
        <v>1486</v>
      </c>
    </row>
    <row r="5" spans="1:9" ht="39.9" customHeight="1">
      <c r="A5" s="70"/>
      <c r="B5" s="50" t="s">
        <v>187</v>
      </c>
      <c r="C5" s="46"/>
      <c r="D5" s="46"/>
      <c r="E5" s="46">
        <f>교육부!F6</f>
        <v>1</v>
      </c>
      <c r="F5" s="46"/>
      <c r="G5" s="46">
        <f>교육부!F5</f>
        <v>99</v>
      </c>
      <c r="H5" s="48">
        <f t="shared" si="1"/>
        <v>100</v>
      </c>
      <c r="I5" s="58">
        <f>교육부!F4</f>
        <v>100</v>
      </c>
    </row>
    <row r="6" spans="1:9" ht="39.9" customHeight="1">
      <c r="A6" s="71"/>
      <c r="B6" s="50" t="s">
        <v>188</v>
      </c>
      <c r="C6" s="46"/>
      <c r="D6" s="46"/>
      <c r="E6" s="46"/>
      <c r="F6" s="46">
        <f>기획재정부!F5</f>
        <v>17</v>
      </c>
      <c r="G6" s="46"/>
      <c r="H6" s="48">
        <f t="shared" si="1"/>
        <v>17</v>
      </c>
      <c r="I6" s="58">
        <f>기획재정부!F4</f>
        <v>17</v>
      </c>
    </row>
    <row r="7" spans="1:9" ht="39.9" customHeight="1">
      <c r="A7" s="61" t="s">
        <v>185</v>
      </c>
      <c r="B7" s="50" t="s">
        <v>189</v>
      </c>
      <c r="C7" s="46"/>
      <c r="D7" s="46"/>
      <c r="E7" s="46">
        <f>울산광역시!F10</f>
        <v>38</v>
      </c>
      <c r="F7" s="46">
        <f>울산광역시!F11</f>
        <v>408</v>
      </c>
      <c r="G7" s="46"/>
      <c r="H7" s="48">
        <f t="shared" si="1"/>
        <v>446</v>
      </c>
      <c r="I7">
        <f>울산광역시!F4</f>
        <v>446</v>
      </c>
    </row>
    <row r="8" spans="1:9" ht="39.9" customHeight="1">
      <c r="A8" s="61"/>
      <c r="B8" s="50" t="s">
        <v>190</v>
      </c>
      <c r="C8" s="47"/>
      <c r="D8" s="47">
        <f>중구청!F17</f>
        <v>116</v>
      </c>
      <c r="E8" s="47">
        <f>중구청!F15</f>
        <v>645</v>
      </c>
      <c r="F8" s="47"/>
      <c r="G8" s="47">
        <f>중구청!F16</f>
        <v>4</v>
      </c>
      <c r="H8" s="48">
        <f t="shared" si="1"/>
        <v>765</v>
      </c>
      <c r="I8">
        <f>중구청!F4</f>
        <v>765</v>
      </c>
    </row>
    <row r="9" spans="1:9" ht="30" customHeight="1"/>
    <row r="10" spans="1:9" ht="30" customHeight="1"/>
    <row r="11" spans="1:9" ht="30" customHeight="1"/>
    <row r="12" spans="1:9" ht="30" customHeight="1"/>
    <row r="13" spans="1:9" ht="30" customHeight="1"/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</sheetData>
  <mergeCells count="5">
    <mergeCell ref="A1:H1"/>
    <mergeCell ref="A2:B2"/>
    <mergeCell ref="A3:B3"/>
    <mergeCell ref="A7:A8"/>
    <mergeCell ref="A4:A6"/>
  </mergeCells>
  <phoneticPr fontId="4" type="noConversion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HN39"/>
  <sheetViews>
    <sheetView view="pageBreakPreview" zoomScaleSheetLayoutView="100" workbookViewId="0">
      <pane ySplit="4" topLeftCell="A5" activePane="bottomLeft" state="frozen"/>
      <selection sqref="A1:L1"/>
      <selection pane="bottomLeft" activeCell="F22" sqref="F22"/>
    </sheetView>
  </sheetViews>
  <sheetFormatPr defaultColWidth="15.59765625" defaultRowHeight="13.2"/>
  <cols>
    <col min="1" max="1" width="5.09765625" style="3" customWidth="1"/>
    <col min="2" max="2" width="10" style="3" customWidth="1"/>
    <col min="3" max="3" width="6.5" style="3" bestFit="1" customWidth="1"/>
    <col min="4" max="4" width="4.5" style="3" bestFit="1" customWidth="1"/>
    <col min="5" max="5" width="7.5" style="3" bestFit="1" customWidth="1"/>
    <col min="6" max="7" width="8.5" style="3" bestFit="1" customWidth="1"/>
    <col min="8" max="8" width="10" style="3" customWidth="1"/>
    <col min="9" max="9" width="7.59765625" style="3" customWidth="1"/>
    <col min="10" max="10" width="15.5" style="3" customWidth="1"/>
    <col min="11" max="11" width="11.8984375" style="3" customWidth="1"/>
    <col min="12" max="12" width="8.59765625" style="3" customWidth="1"/>
    <col min="13" max="221" width="9" style="1" customWidth="1"/>
    <col min="222" max="222" width="19.59765625" style="1" customWidth="1"/>
    <col min="223" max="16384" width="15.59765625" style="1"/>
  </cols>
  <sheetData>
    <row r="1" spans="1:15" ht="39.9" customHeight="1">
      <c r="A1" s="11" t="s">
        <v>169</v>
      </c>
    </row>
    <row r="2" spans="1:15" s="10" customFormat="1" ht="24.9" customHeight="1">
      <c r="A2" s="72" t="s">
        <v>56</v>
      </c>
      <c r="B2" s="72" t="s">
        <v>57</v>
      </c>
      <c r="C2" s="72" t="s">
        <v>54</v>
      </c>
      <c r="D2" s="72" t="s">
        <v>53</v>
      </c>
      <c r="E2" s="74" t="s">
        <v>167</v>
      </c>
      <c r="F2" s="75" t="s">
        <v>58</v>
      </c>
      <c r="G2" s="76"/>
      <c r="H2" s="76"/>
      <c r="I2" s="77"/>
      <c r="J2" s="72" t="s">
        <v>55</v>
      </c>
      <c r="K2" s="72"/>
      <c r="L2" s="72" t="s">
        <v>122</v>
      </c>
    </row>
    <row r="3" spans="1:15" s="10" customFormat="1" ht="24.9" customHeight="1">
      <c r="A3" s="72"/>
      <c r="B3" s="72"/>
      <c r="C3" s="72"/>
      <c r="D3" s="72"/>
      <c r="E3" s="72"/>
      <c r="F3" s="22" t="s">
        <v>126</v>
      </c>
      <c r="G3" s="22" t="s">
        <v>127</v>
      </c>
      <c r="H3" s="22" t="s">
        <v>129</v>
      </c>
      <c r="I3" s="22" t="s">
        <v>128</v>
      </c>
      <c r="J3" s="23" t="s">
        <v>124</v>
      </c>
      <c r="K3" s="22" t="s">
        <v>125</v>
      </c>
      <c r="L3" s="72"/>
    </row>
    <row r="4" spans="1:15" s="10" customFormat="1" ht="24.9" customHeight="1">
      <c r="A4" s="73" t="s">
        <v>59</v>
      </c>
      <c r="B4" s="73"/>
      <c r="C4" s="73"/>
      <c r="D4" s="73"/>
      <c r="E4" s="24">
        <f t="shared" ref="E4:I4" si="0">SUM(E5:E13)</f>
        <v>9348</v>
      </c>
      <c r="F4" s="24">
        <f t="shared" si="0"/>
        <v>1486</v>
      </c>
      <c r="G4" s="24">
        <f t="shared" si="0"/>
        <v>109</v>
      </c>
      <c r="H4" s="24">
        <f t="shared" si="0"/>
        <v>174</v>
      </c>
      <c r="I4" s="24">
        <f t="shared" si="0"/>
        <v>1203</v>
      </c>
      <c r="J4" s="25"/>
      <c r="K4" s="26"/>
      <c r="L4" s="26"/>
    </row>
    <row r="5" spans="1:15" s="6" customFormat="1" ht="24.9" customHeight="1">
      <c r="A5" s="27">
        <v>1</v>
      </c>
      <c r="B5" s="27" t="s">
        <v>10</v>
      </c>
      <c r="C5" s="27" t="s">
        <v>114</v>
      </c>
      <c r="D5" s="27" t="s">
        <v>3</v>
      </c>
      <c r="E5" s="28">
        <v>69</v>
      </c>
      <c r="F5" s="28">
        <f t="shared" ref="F5:F13" si="1">SUM(G5:I5)</f>
        <v>23</v>
      </c>
      <c r="G5" s="29">
        <v>17</v>
      </c>
      <c r="H5" s="29">
        <v>0</v>
      </c>
      <c r="I5" s="29">
        <v>6</v>
      </c>
      <c r="J5" s="30"/>
      <c r="K5" s="27" t="s">
        <v>2</v>
      </c>
      <c r="L5" s="27"/>
      <c r="N5" s="10"/>
      <c r="O5" s="10"/>
    </row>
    <row r="6" spans="1:15" s="6" customFormat="1" ht="24.9" customHeight="1">
      <c r="A6" s="27">
        <v>2</v>
      </c>
      <c r="B6" s="27" t="s">
        <v>10</v>
      </c>
      <c r="C6" s="27" t="s">
        <v>11</v>
      </c>
      <c r="D6" s="27" t="s">
        <v>0</v>
      </c>
      <c r="E6" s="28">
        <v>3103</v>
      </c>
      <c r="F6" s="28">
        <f t="shared" si="1"/>
        <v>588</v>
      </c>
      <c r="G6" s="29">
        <v>66</v>
      </c>
      <c r="H6" s="29">
        <v>59</v>
      </c>
      <c r="I6" s="29">
        <v>463</v>
      </c>
      <c r="J6" s="30"/>
      <c r="K6" s="27" t="s">
        <v>2</v>
      </c>
      <c r="L6" s="27"/>
      <c r="N6" s="10"/>
      <c r="O6" s="10"/>
    </row>
    <row r="7" spans="1:15" s="6" customFormat="1" ht="24.9" customHeight="1">
      <c r="A7" s="27">
        <v>3</v>
      </c>
      <c r="B7" s="27" t="s">
        <v>10</v>
      </c>
      <c r="C7" s="27">
        <v>742</v>
      </c>
      <c r="D7" s="27" t="s">
        <v>3</v>
      </c>
      <c r="E7" s="28">
        <v>3138</v>
      </c>
      <c r="F7" s="28">
        <f t="shared" si="1"/>
        <v>18</v>
      </c>
      <c r="G7" s="29">
        <v>0</v>
      </c>
      <c r="H7" s="29">
        <v>18</v>
      </c>
      <c r="I7" s="29">
        <v>0</v>
      </c>
      <c r="J7" s="30"/>
      <c r="K7" s="27" t="s">
        <v>2</v>
      </c>
      <c r="L7" s="27"/>
      <c r="N7" s="10"/>
      <c r="O7" s="10"/>
    </row>
    <row r="8" spans="1:15" s="6" customFormat="1" ht="24.9" customHeight="1">
      <c r="A8" s="27">
        <v>4</v>
      </c>
      <c r="B8" s="27" t="s">
        <v>10</v>
      </c>
      <c r="C8" s="27" t="s">
        <v>115</v>
      </c>
      <c r="D8" s="27" t="s">
        <v>3</v>
      </c>
      <c r="E8" s="28">
        <v>849</v>
      </c>
      <c r="F8" s="28">
        <f t="shared" si="1"/>
        <v>72</v>
      </c>
      <c r="G8" s="29">
        <v>15</v>
      </c>
      <c r="H8" s="29">
        <v>57</v>
      </c>
      <c r="I8" s="29">
        <v>0</v>
      </c>
      <c r="J8" s="30"/>
      <c r="K8" s="27" t="s">
        <v>2</v>
      </c>
      <c r="L8" s="27"/>
      <c r="N8" s="10"/>
      <c r="O8" s="10"/>
    </row>
    <row r="9" spans="1:15" s="6" customFormat="1" ht="24.9" customHeight="1">
      <c r="A9" s="27">
        <v>5</v>
      </c>
      <c r="B9" s="27" t="s">
        <v>1</v>
      </c>
      <c r="C9" s="27" t="s">
        <v>132</v>
      </c>
      <c r="D9" s="27" t="s">
        <v>182</v>
      </c>
      <c r="E9" s="28">
        <v>10</v>
      </c>
      <c r="F9" s="28">
        <f t="shared" si="1"/>
        <v>10</v>
      </c>
      <c r="G9" s="29"/>
      <c r="H9" s="29"/>
      <c r="I9" s="28">
        <v>10</v>
      </c>
      <c r="J9" s="30"/>
      <c r="K9" s="27" t="s">
        <v>137</v>
      </c>
      <c r="L9" s="27"/>
      <c r="N9" s="10"/>
      <c r="O9" s="10"/>
    </row>
    <row r="10" spans="1:15" s="6" customFormat="1" ht="24.9" customHeight="1">
      <c r="A10" s="27">
        <v>6</v>
      </c>
      <c r="B10" s="27" t="s">
        <v>1</v>
      </c>
      <c r="C10" s="27" t="s">
        <v>4</v>
      </c>
      <c r="D10" s="27" t="s">
        <v>3</v>
      </c>
      <c r="E10" s="28">
        <v>308</v>
      </c>
      <c r="F10" s="28">
        <f t="shared" si="1"/>
        <v>170</v>
      </c>
      <c r="G10" s="29">
        <v>0</v>
      </c>
      <c r="H10" s="29">
        <v>0</v>
      </c>
      <c r="I10" s="29">
        <v>170</v>
      </c>
      <c r="J10" s="30"/>
      <c r="K10" s="27" t="s">
        <v>2</v>
      </c>
      <c r="L10" s="27"/>
      <c r="N10" s="10"/>
      <c r="O10" s="10"/>
    </row>
    <row r="11" spans="1:15" s="6" customFormat="1" ht="24.9" customHeight="1">
      <c r="A11" s="27">
        <v>7</v>
      </c>
      <c r="B11" s="27" t="s">
        <v>1</v>
      </c>
      <c r="C11" s="27" t="s">
        <v>139</v>
      </c>
      <c r="D11" s="27" t="s">
        <v>141</v>
      </c>
      <c r="E11" s="28">
        <v>50</v>
      </c>
      <c r="F11" s="28">
        <f t="shared" si="1"/>
        <v>24</v>
      </c>
      <c r="G11" s="29"/>
      <c r="H11" s="29"/>
      <c r="I11" s="29">
        <v>24</v>
      </c>
      <c r="J11" s="30"/>
      <c r="K11" s="27" t="s">
        <v>137</v>
      </c>
      <c r="L11" s="27"/>
      <c r="N11" s="10"/>
      <c r="O11" s="10"/>
    </row>
    <row r="12" spans="1:15" s="6" customFormat="1" ht="24.9" customHeight="1">
      <c r="A12" s="27">
        <v>8</v>
      </c>
      <c r="B12" s="27" t="s">
        <v>1</v>
      </c>
      <c r="C12" s="27" t="s">
        <v>140</v>
      </c>
      <c r="D12" s="27" t="s">
        <v>142</v>
      </c>
      <c r="E12" s="28">
        <v>92</v>
      </c>
      <c r="F12" s="28">
        <f t="shared" si="1"/>
        <v>10</v>
      </c>
      <c r="G12" s="29"/>
      <c r="H12" s="29"/>
      <c r="I12" s="29">
        <v>10</v>
      </c>
      <c r="J12" s="30"/>
      <c r="K12" s="27" t="s">
        <v>137</v>
      </c>
      <c r="L12" s="27"/>
      <c r="N12" s="10"/>
      <c r="O12" s="10"/>
    </row>
    <row r="13" spans="1:15" s="6" customFormat="1" ht="24.9" customHeight="1">
      <c r="A13" s="27">
        <v>9</v>
      </c>
      <c r="B13" s="27" t="s">
        <v>1</v>
      </c>
      <c r="C13" s="27">
        <v>478</v>
      </c>
      <c r="D13" s="27" t="s">
        <v>0</v>
      </c>
      <c r="E13" s="28">
        <v>1729</v>
      </c>
      <c r="F13" s="28">
        <f t="shared" si="1"/>
        <v>571</v>
      </c>
      <c r="G13" s="29">
        <v>11</v>
      </c>
      <c r="H13" s="29">
        <v>40</v>
      </c>
      <c r="I13" s="29">
        <v>520</v>
      </c>
      <c r="J13" s="30"/>
      <c r="K13" s="27" t="s">
        <v>123</v>
      </c>
      <c r="L13" s="27"/>
      <c r="N13" s="10"/>
      <c r="O13" s="10"/>
    </row>
    <row r="14" spans="1:15" s="6" customFormat="1" ht="20.25" customHeight="1">
      <c r="N14" s="10"/>
      <c r="O14" s="10"/>
    </row>
    <row r="15" spans="1:15" s="6" customFormat="1" ht="20.25" customHeight="1">
      <c r="D15" s="54" t="s">
        <v>192</v>
      </c>
      <c r="F15" s="55">
        <f>F4-F16</f>
        <v>317</v>
      </c>
      <c r="N15" s="10"/>
      <c r="O15" s="10"/>
    </row>
    <row r="16" spans="1:15">
      <c r="C16" s="4"/>
      <c r="D16" s="17" t="s">
        <v>193</v>
      </c>
      <c r="F16" s="56">
        <f>F13+F12+F6</f>
        <v>1169</v>
      </c>
      <c r="N16" s="10"/>
      <c r="O16" s="10"/>
    </row>
    <row r="17" spans="1:222">
      <c r="C17" s="4"/>
      <c r="D17" s="17"/>
      <c r="F17" s="56"/>
      <c r="N17" s="10"/>
      <c r="O17" s="10"/>
    </row>
    <row r="18" spans="1:222">
      <c r="C18" s="4"/>
      <c r="D18" s="17"/>
      <c r="N18" s="10"/>
      <c r="O18" s="10"/>
    </row>
    <row r="19" spans="1:222">
      <c r="C19" s="4"/>
      <c r="D19" s="17"/>
      <c r="N19" s="10"/>
      <c r="O19" s="10"/>
    </row>
    <row r="20" spans="1:222">
      <c r="C20" s="4"/>
      <c r="D20" s="17"/>
    </row>
    <row r="21" spans="1:222">
      <c r="C21" s="4"/>
      <c r="D21" s="17"/>
    </row>
    <row r="22" spans="1:222" s="6" customFormat="1" ht="20.25" customHeight="1"/>
    <row r="23" spans="1:222" ht="13.5" customHeight="1">
      <c r="E23" s="4"/>
      <c r="F23" s="4"/>
      <c r="G23" s="4"/>
      <c r="H23" s="4"/>
      <c r="I23" s="4"/>
      <c r="J23" s="4"/>
      <c r="K23" s="4"/>
      <c r="L23" s="4"/>
    </row>
    <row r="24" spans="1:222" ht="32.25" customHeight="1">
      <c r="E24" s="4"/>
      <c r="F24" s="4"/>
      <c r="G24" s="4"/>
      <c r="H24" s="4"/>
      <c r="I24" s="4"/>
      <c r="J24" s="4"/>
      <c r="K24" s="4"/>
      <c r="L24" s="4"/>
    </row>
    <row r="25" spans="1:222" ht="29.25" customHeight="1">
      <c r="E25" s="4"/>
      <c r="F25" s="4"/>
      <c r="G25" s="4"/>
      <c r="H25" s="4"/>
      <c r="I25" s="4"/>
      <c r="J25" s="4"/>
      <c r="K25" s="4"/>
      <c r="L25" s="4"/>
    </row>
    <row r="26" spans="1:222" ht="29.25" customHeight="1">
      <c r="E26" s="4"/>
      <c r="F26" s="4"/>
      <c r="G26" s="4"/>
      <c r="H26" s="4"/>
      <c r="I26" s="4"/>
      <c r="J26" s="4"/>
      <c r="K26" s="4"/>
      <c r="L26" s="4"/>
    </row>
    <row r="27" spans="1:222" ht="20.25" customHeight="1">
      <c r="E27" s="4"/>
      <c r="F27" s="4"/>
      <c r="G27" s="4"/>
      <c r="H27" s="4"/>
      <c r="I27" s="4"/>
      <c r="J27" s="4"/>
      <c r="K27" s="4"/>
      <c r="L27" s="4"/>
    </row>
    <row r="28" spans="1:222" s="5" customFormat="1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22" ht="22.5" customHeight="1">
      <c r="E29" s="4"/>
      <c r="F29" s="4"/>
      <c r="G29" s="4"/>
      <c r="H29" s="4"/>
      <c r="I29" s="4"/>
      <c r="J29" s="4"/>
      <c r="K29" s="4"/>
      <c r="L29" s="4"/>
    </row>
    <row r="30" spans="1:222" ht="22.5" customHeight="1"/>
    <row r="31" spans="1:222" s="3" customFormat="1" ht="22.5" customHeight="1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s="3" customFormat="1" ht="22.5" customHeight="1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3:222" s="3" customFormat="1" ht="22.5" customHeight="1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3:222" s="2" customFormat="1" ht="22.5" customHeight="1"/>
    <row r="35" spans="13:222" s="2" customFormat="1" ht="22.5" customHeight="1"/>
    <row r="36" spans="13:222" s="2" customFormat="1" ht="22.5" customHeight="1"/>
    <row r="37" spans="13:222" s="2" customFormat="1" ht="22.5" customHeight="1"/>
    <row r="38" spans="13:222" s="2" customFormat="1" ht="22.5" customHeight="1"/>
    <row r="39" spans="13:222" s="2" customFormat="1" ht="24" customHeight="1"/>
  </sheetData>
  <mergeCells count="9"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conditionalFormatting sqref="C9">
    <cfRule type="duplicateValues" dxfId="3" priority="4"/>
  </conditionalFormatting>
  <pageMargins left="0.31496062992125984" right="0.31496062992125984" top="1.1417322834645669" bottom="0.74803149606299213" header="0.31496062992125984" footer="0.31496062992125984"/>
  <pageSetup paperSize="9" scale="80" fitToHeight="0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HN32"/>
  <sheetViews>
    <sheetView view="pageBreakPreview" zoomScaleSheetLayoutView="100" workbookViewId="0">
      <pane ySplit="4" topLeftCell="A5" activePane="bottomLeft" state="frozen"/>
      <selection sqref="A1:L1"/>
      <selection pane="bottomLeft" activeCell="H19" sqref="H19"/>
    </sheetView>
  </sheetViews>
  <sheetFormatPr defaultColWidth="15.59765625" defaultRowHeight="13.2"/>
  <cols>
    <col min="1" max="1" width="4.09765625" style="3" customWidth="1"/>
    <col min="2" max="2" width="7.5" style="3" bestFit="1" customWidth="1"/>
    <col min="3" max="3" width="5.59765625" style="3" bestFit="1" customWidth="1"/>
    <col min="4" max="4" width="4.5" style="3" bestFit="1" customWidth="1"/>
    <col min="5" max="5" width="7.8984375" style="3" customWidth="1"/>
    <col min="6" max="6" width="7" style="3" customWidth="1"/>
    <col min="7" max="7" width="6.8984375" style="3" customWidth="1"/>
    <col min="8" max="8" width="9.19921875" style="3" customWidth="1"/>
    <col min="9" max="9" width="7.5" style="3" customWidth="1"/>
    <col min="10" max="10" width="20.59765625" style="3" customWidth="1"/>
    <col min="11" max="11" width="14.3984375" style="3" customWidth="1"/>
    <col min="12" max="12" width="8.59765625" style="3" customWidth="1"/>
    <col min="13" max="221" width="9" style="1" customWidth="1"/>
    <col min="222" max="222" width="19.59765625" style="1" customWidth="1"/>
    <col min="223" max="16384" width="15.59765625" style="1"/>
  </cols>
  <sheetData>
    <row r="1" spans="1:15" ht="39.9" customHeight="1">
      <c r="A1" s="11" t="s">
        <v>170</v>
      </c>
    </row>
    <row r="2" spans="1:15" s="10" customFormat="1" ht="24.9" customHeight="1">
      <c r="A2" s="79" t="s">
        <v>56</v>
      </c>
      <c r="B2" s="79" t="s">
        <v>57</v>
      </c>
      <c r="C2" s="79" t="s">
        <v>54</v>
      </c>
      <c r="D2" s="79" t="s">
        <v>53</v>
      </c>
      <c r="E2" s="80" t="s">
        <v>171</v>
      </c>
      <c r="F2" s="81" t="s">
        <v>58</v>
      </c>
      <c r="G2" s="82"/>
      <c r="H2" s="82"/>
      <c r="I2" s="83"/>
      <c r="J2" s="78" t="s">
        <v>55</v>
      </c>
      <c r="K2" s="78"/>
      <c r="L2" s="79" t="s">
        <v>122</v>
      </c>
    </row>
    <row r="3" spans="1:15" s="10" customFormat="1" ht="24.9" customHeight="1">
      <c r="A3" s="79"/>
      <c r="B3" s="79"/>
      <c r="C3" s="79"/>
      <c r="D3" s="79"/>
      <c r="E3" s="79"/>
      <c r="F3" s="20" t="s">
        <v>126</v>
      </c>
      <c r="G3" s="20" t="s">
        <v>127</v>
      </c>
      <c r="H3" s="20" t="s">
        <v>129</v>
      </c>
      <c r="I3" s="20" t="s">
        <v>128</v>
      </c>
      <c r="J3" s="15" t="s">
        <v>124</v>
      </c>
      <c r="K3" s="20" t="s">
        <v>125</v>
      </c>
      <c r="L3" s="79"/>
    </row>
    <row r="4" spans="1:15" s="10" customFormat="1" ht="24.9" customHeight="1">
      <c r="A4" s="63" t="s">
        <v>59</v>
      </c>
      <c r="B4" s="63"/>
      <c r="C4" s="63"/>
      <c r="D4" s="63"/>
      <c r="E4" s="13">
        <f>SUM(E5:E6)</f>
        <v>2397</v>
      </c>
      <c r="F4" s="13">
        <f>SUM(F5:F6)</f>
        <v>100</v>
      </c>
      <c r="G4" s="13">
        <f t="shared" ref="G4:I4" si="0">SUM(G5:G6)</f>
        <v>0</v>
      </c>
      <c r="H4" s="13">
        <f t="shared" si="0"/>
        <v>99</v>
      </c>
      <c r="I4" s="13">
        <f t="shared" si="0"/>
        <v>1</v>
      </c>
      <c r="J4" s="14"/>
      <c r="K4" s="21"/>
      <c r="L4" s="21"/>
    </row>
    <row r="5" spans="1:15" s="6" customFormat="1" ht="24.9" customHeight="1">
      <c r="A5" s="8">
        <v>1</v>
      </c>
      <c r="B5" s="8" t="s">
        <v>10</v>
      </c>
      <c r="C5" s="8">
        <v>502</v>
      </c>
      <c r="D5" s="9" t="s">
        <v>9</v>
      </c>
      <c r="E5" s="12">
        <v>1881</v>
      </c>
      <c r="F5" s="12">
        <f>SUM(G5:I5)</f>
        <v>99</v>
      </c>
      <c r="G5" s="16">
        <v>0</v>
      </c>
      <c r="H5" s="16">
        <v>99</v>
      </c>
      <c r="I5" s="16">
        <v>0</v>
      </c>
      <c r="J5" s="7"/>
      <c r="K5" s="8" t="s">
        <v>12</v>
      </c>
      <c r="L5" s="8"/>
      <c r="N5" s="10"/>
      <c r="O5" s="10"/>
    </row>
    <row r="6" spans="1:15" s="6" customFormat="1" ht="24.9" customHeight="1">
      <c r="A6" s="8">
        <v>2</v>
      </c>
      <c r="B6" s="8" t="s">
        <v>144</v>
      </c>
      <c r="C6" s="8" t="s">
        <v>145</v>
      </c>
      <c r="D6" s="9" t="s">
        <v>141</v>
      </c>
      <c r="E6" s="12">
        <v>516</v>
      </c>
      <c r="F6" s="12">
        <f>SUM(G6:I6)</f>
        <v>1</v>
      </c>
      <c r="G6" s="16"/>
      <c r="H6" s="16"/>
      <c r="I6" s="12">
        <v>1</v>
      </c>
      <c r="J6" s="7"/>
      <c r="K6" s="8" t="s">
        <v>146</v>
      </c>
      <c r="L6" s="8"/>
      <c r="N6" s="19"/>
      <c r="O6" s="10"/>
    </row>
    <row r="7" spans="1:15" s="6" customFormat="1" ht="20.25" customHeight="1">
      <c r="N7" s="10"/>
      <c r="O7" s="10"/>
    </row>
    <row r="8" spans="1:15" s="6" customFormat="1" ht="20.25" customHeight="1">
      <c r="D8" s="18"/>
      <c r="N8" s="10"/>
      <c r="O8" s="10"/>
    </row>
    <row r="9" spans="1:15">
      <c r="C9" s="4"/>
      <c r="D9" s="17"/>
      <c r="N9" s="10"/>
      <c r="O9" s="10"/>
    </row>
    <row r="10" spans="1:15">
      <c r="C10" s="4"/>
      <c r="D10" s="17"/>
      <c r="N10" s="10"/>
      <c r="O10" s="10"/>
    </row>
    <row r="11" spans="1:15">
      <c r="C11" s="4"/>
      <c r="D11" s="17"/>
      <c r="N11" s="10"/>
      <c r="O11" s="10"/>
    </row>
    <row r="12" spans="1:15">
      <c r="C12" s="4"/>
      <c r="D12" s="17"/>
      <c r="N12" s="10"/>
      <c r="O12" s="10"/>
    </row>
    <row r="13" spans="1:15">
      <c r="C13" s="4"/>
      <c r="D13" s="17"/>
    </row>
    <row r="14" spans="1:15">
      <c r="C14" s="4"/>
      <c r="D14" s="17"/>
    </row>
    <row r="15" spans="1:15" s="6" customFormat="1" ht="20.25" customHeight="1"/>
    <row r="16" spans="1:15" ht="13.5" customHeight="1">
      <c r="E16" s="4"/>
      <c r="F16" s="4"/>
      <c r="G16" s="4"/>
      <c r="H16" s="4"/>
      <c r="I16" s="4"/>
      <c r="J16" s="4"/>
      <c r="K16" s="4"/>
      <c r="L16" s="4"/>
    </row>
    <row r="17" spans="1:222" ht="32.25" customHeight="1">
      <c r="E17" s="4"/>
      <c r="F17" s="4"/>
      <c r="G17" s="4"/>
      <c r="H17" s="4"/>
      <c r="I17" s="4"/>
      <c r="J17" s="4"/>
      <c r="K17" s="4"/>
      <c r="L17" s="4"/>
    </row>
    <row r="18" spans="1:222" ht="29.25" customHeight="1">
      <c r="E18" s="4"/>
      <c r="F18" s="4"/>
      <c r="G18" s="4"/>
      <c r="H18" s="4"/>
      <c r="I18" s="4"/>
      <c r="J18" s="4"/>
      <c r="K18" s="4"/>
      <c r="L18" s="4"/>
    </row>
    <row r="19" spans="1:222" ht="29.25" customHeight="1">
      <c r="E19" s="4"/>
      <c r="F19" s="4"/>
      <c r="G19" s="4"/>
      <c r="H19" s="4"/>
      <c r="I19" s="4"/>
      <c r="J19" s="4"/>
      <c r="K19" s="4"/>
      <c r="L19" s="4"/>
    </row>
    <row r="20" spans="1:222" ht="20.25" customHeight="1">
      <c r="E20" s="4"/>
      <c r="F20" s="4"/>
      <c r="G20" s="4"/>
      <c r="H20" s="4"/>
      <c r="I20" s="4"/>
      <c r="J20" s="4"/>
      <c r="K20" s="4"/>
      <c r="L20" s="4"/>
    </row>
    <row r="21" spans="1:222" s="5" customFormat="1" ht="20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222" ht="22.5" customHeight="1">
      <c r="E22" s="4"/>
      <c r="F22" s="4"/>
      <c r="G22" s="4"/>
      <c r="H22" s="4"/>
      <c r="I22" s="4"/>
      <c r="J22" s="4"/>
      <c r="K22" s="4"/>
      <c r="L22" s="4"/>
    </row>
    <row r="23" spans="1:222" ht="22.5" customHeight="1"/>
    <row r="24" spans="1:222" s="3" customFormat="1" ht="22.5" customHeight="1"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1:222" s="3" customFormat="1" ht="22.5" customHeight="1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</row>
    <row r="26" spans="1:222" s="3" customFormat="1" ht="22.5" customHeight="1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</row>
    <row r="27" spans="1:222" s="2" customFormat="1" ht="22.5" customHeight="1"/>
    <row r="28" spans="1:222" s="2" customFormat="1" ht="22.5" customHeight="1"/>
    <row r="29" spans="1:222" s="2" customFormat="1" ht="22.5" customHeight="1"/>
    <row r="30" spans="1:222" s="2" customFormat="1" ht="22.5" customHeight="1"/>
    <row r="31" spans="1:222" s="2" customFormat="1" ht="22.5" customHeight="1"/>
    <row r="32" spans="1:222" s="2" customFormat="1" ht="24" customHeight="1"/>
  </sheetData>
  <mergeCells count="9"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conditionalFormatting sqref="C6">
    <cfRule type="duplicateValues" dxfId="2" priority="1"/>
  </conditionalFormatting>
  <pageMargins left="0.31496062992125984" right="0.31496062992125984" top="0.94488188976377963" bottom="0.74803149606299213" header="0.31496062992125984" footer="0.31496062992125984"/>
  <pageSetup paperSize="9" scale="80" fitToHeight="0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HN31"/>
  <sheetViews>
    <sheetView view="pageBreakPreview" zoomScaleSheetLayoutView="100" workbookViewId="0">
      <pane ySplit="4" topLeftCell="A5" activePane="bottomLeft" state="frozen"/>
      <selection activeCell="J19" sqref="J19"/>
      <selection pane="bottomLeft" activeCell="H20" sqref="H20"/>
    </sheetView>
  </sheetViews>
  <sheetFormatPr defaultColWidth="15.59765625" defaultRowHeight="13.2"/>
  <cols>
    <col min="1" max="1" width="4.3984375" style="3" customWidth="1"/>
    <col min="2" max="2" width="7.5" style="3" bestFit="1" customWidth="1"/>
    <col min="3" max="3" width="5" style="3" bestFit="1" customWidth="1"/>
    <col min="4" max="4" width="4.5" style="3" bestFit="1" customWidth="1"/>
    <col min="5" max="5" width="7.5" style="3" bestFit="1" customWidth="1"/>
    <col min="6" max="7" width="8.5" style="3" bestFit="1" customWidth="1"/>
    <col min="8" max="8" width="10" style="3" customWidth="1"/>
    <col min="9" max="9" width="5.8984375" style="3" customWidth="1"/>
    <col min="10" max="10" width="17.5" style="3" customWidth="1"/>
    <col min="11" max="11" width="14.3984375" style="3" customWidth="1"/>
    <col min="12" max="12" width="9.8984375" style="3" customWidth="1"/>
    <col min="13" max="221" width="9" style="1" customWidth="1"/>
    <col min="222" max="222" width="19.59765625" style="1" customWidth="1"/>
    <col min="223" max="16384" width="15.59765625" style="1"/>
  </cols>
  <sheetData>
    <row r="1" spans="1:15" ht="39.9" customHeight="1">
      <c r="A1" s="11" t="s">
        <v>172</v>
      </c>
    </row>
    <row r="2" spans="1:15" s="10" customFormat="1" ht="24.9" customHeight="1">
      <c r="A2" s="79" t="s">
        <v>56</v>
      </c>
      <c r="B2" s="79" t="s">
        <v>57</v>
      </c>
      <c r="C2" s="79" t="s">
        <v>54</v>
      </c>
      <c r="D2" s="79" t="s">
        <v>53</v>
      </c>
      <c r="E2" s="80" t="s">
        <v>167</v>
      </c>
      <c r="F2" s="81" t="s">
        <v>58</v>
      </c>
      <c r="G2" s="82"/>
      <c r="H2" s="82"/>
      <c r="I2" s="83"/>
      <c r="J2" s="78" t="s">
        <v>55</v>
      </c>
      <c r="K2" s="78"/>
      <c r="L2" s="79" t="s">
        <v>122</v>
      </c>
    </row>
    <row r="3" spans="1:15" s="10" customFormat="1" ht="24.9" customHeight="1">
      <c r="A3" s="79"/>
      <c r="B3" s="79"/>
      <c r="C3" s="79"/>
      <c r="D3" s="79"/>
      <c r="E3" s="79"/>
      <c r="F3" s="20" t="s">
        <v>126</v>
      </c>
      <c r="G3" s="20" t="s">
        <v>127</v>
      </c>
      <c r="H3" s="20" t="s">
        <v>129</v>
      </c>
      <c r="I3" s="20" t="s">
        <v>128</v>
      </c>
      <c r="J3" s="15" t="s">
        <v>124</v>
      </c>
      <c r="K3" s="20" t="s">
        <v>125</v>
      </c>
      <c r="L3" s="79"/>
    </row>
    <row r="4" spans="1:15" s="10" customFormat="1" ht="24.9" customHeight="1">
      <c r="A4" s="63" t="s">
        <v>59</v>
      </c>
      <c r="B4" s="63"/>
      <c r="C4" s="63"/>
      <c r="D4" s="63"/>
      <c r="E4" s="13">
        <f t="shared" ref="E4:I4" si="0">SUM(E5:E5)</f>
        <v>53</v>
      </c>
      <c r="F4" s="13">
        <f t="shared" si="0"/>
        <v>17</v>
      </c>
      <c r="G4" s="13">
        <f t="shared" si="0"/>
        <v>4</v>
      </c>
      <c r="H4" s="13">
        <f t="shared" si="0"/>
        <v>0</v>
      </c>
      <c r="I4" s="13">
        <f t="shared" si="0"/>
        <v>13</v>
      </c>
      <c r="J4" s="14"/>
      <c r="K4" s="21"/>
      <c r="L4" s="21"/>
    </row>
    <row r="5" spans="1:15" s="10" customFormat="1" ht="24.9" customHeight="1">
      <c r="A5" s="8">
        <v>1</v>
      </c>
      <c r="B5" s="8" t="s">
        <v>10</v>
      </c>
      <c r="C5" s="8">
        <v>476</v>
      </c>
      <c r="D5" s="9" t="s">
        <v>14</v>
      </c>
      <c r="E5" s="12">
        <v>53</v>
      </c>
      <c r="F5" s="12">
        <f>SUM(G5:I5)</f>
        <v>17</v>
      </c>
      <c r="G5" s="16">
        <v>4</v>
      </c>
      <c r="H5" s="16">
        <v>0</v>
      </c>
      <c r="I5" s="16">
        <v>13</v>
      </c>
      <c r="J5" s="7"/>
      <c r="K5" s="8" t="s">
        <v>183</v>
      </c>
      <c r="L5" s="8"/>
    </row>
    <row r="6" spans="1:15" s="6" customFormat="1" ht="20.25" customHeight="1">
      <c r="N6" s="10"/>
      <c r="O6" s="10"/>
    </row>
    <row r="7" spans="1:15" s="6" customFormat="1" ht="20.25" customHeight="1">
      <c r="D7" s="18"/>
      <c r="N7" s="10"/>
      <c r="O7" s="10"/>
    </row>
    <row r="8" spans="1:15">
      <c r="C8" s="4"/>
      <c r="D8" s="17"/>
      <c r="N8" s="10"/>
      <c r="O8" s="10"/>
    </row>
    <row r="9" spans="1:15">
      <c r="C9" s="4"/>
      <c r="D9" s="17"/>
      <c r="N9" s="10"/>
      <c r="O9" s="10"/>
    </row>
    <row r="10" spans="1:15">
      <c r="C10" s="4"/>
      <c r="D10" s="17"/>
      <c r="N10" s="10"/>
      <c r="O10" s="10"/>
    </row>
    <row r="11" spans="1:15">
      <c r="C11" s="4"/>
      <c r="D11" s="17"/>
      <c r="N11" s="10"/>
      <c r="O11" s="10"/>
    </row>
    <row r="12" spans="1:15">
      <c r="C12" s="4"/>
      <c r="D12" s="17"/>
    </row>
    <row r="13" spans="1:15">
      <c r="C13" s="4"/>
      <c r="D13" s="17"/>
    </row>
    <row r="14" spans="1:15" s="6" customFormat="1" ht="20.25" customHeight="1"/>
    <row r="15" spans="1:15" ht="13.5" customHeight="1">
      <c r="E15" s="4"/>
      <c r="F15" s="4"/>
      <c r="G15" s="4"/>
      <c r="H15" s="4"/>
      <c r="I15" s="4"/>
      <c r="J15" s="4"/>
      <c r="K15" s="4"/>
      <c r="L15" s="4"/>
    </row>
    <row r="16" spans="1:15" ht="32.25" customHeight="1">
      <c r="E16" s="4"/>
      <c r="F16" s="4"/>
      <c r="G16" s="4"/>
      <c r="H16" s="4"/>
      <c r="I16" s="4"/>
      <c r="J16" s="4"/>
      <c r="K16" s="4"/>
      <c r="L16" s="4"/>
    </row>
    <row r="17" spans="1:222" ht="29.25" customHeight="1">
      <c r="E17" s="4"/>
      <c r="F17" s="4"/>
      <c r="G17" s="4"/>
      <c r="H17" s="4"/>
      <c r="I17" s="4"/>
      <c r="J17" s="4"/>
      <c r="K17" s="4"/>
      <c r="L17" s="4"/>
    </row>
    <row r="18" spans="1:222" ht="29.25" customHeight="1">
      <c r="E18" s="4"/>
      <c r="F18" s="4"/>
      <c r="G18" s="4"/>
      <c r="H18" s="4"/>
      <c r="I18" s="4"/>
      <c r="J18" s="4"/>
      <c r="K18" s="4"/>
      <c r="L18" s="4"/>
    </row>
    <row r="19" spans="1:222" ht="20.25" customHeight="1">
      <c r="E19" s="4"/>
      <c r="F19" s="4"/>
      <c r="G19" s="4"/>
      <c r="H19" s="4"/>
      <c r="I19" s="4"/>
      <c r="J19" s="4"/>
      <c r="K19" s="4"/>
      <c r="L19" s="4"/>
    </row>
    <row r="20" spans="1:222" s="5" customFormat="1" ht="2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222" ht="22.5" customHeight="1">
      <c r="E21" s="4"/>
      <c r="F21" s="4"/>
      <c r="G21" s="4"/>
      <c r="H21" s="4"/>
      <c r="I21" s="4"/>
      <c r="J21" s="4"/>
      <c r="K21" s="4"/>
      <c r="L21" s="4"/>
    </row>
    <row r="22" spans="1:222" ht="22.5" customHeight="1"/>
    <row r="23" spans="1:222" s="3" customFormat="1" ht="22.5" customHeight="1"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</row>
    <row r="24" spans="1:222" s="3" customFormat="1" ht="22.5" customHeight="1"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1:222" s="3" customFormat="1" ht="22.5" customHeight="1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</row>
    <row r="26" spans="1:222" s="2" customFormat="1" ht="22.5" customHeight="1"/>
    <row r="27" spans="1:222" s="2" customFormat="1" ht="22.5" customHeight="1"/>
    <row r="28" spans="1:222" s="2" customFormat="1" ht="22.5" customHeight="1"/>
    <row r="29" spans="1:222" s="2" customFormat="1" ht="22.5" customHeight="1"/>
    <row r="30" spans="1:222" s="2" customFormat="1" ht="22.5" customHeight="1"/>
    <row r="31" spans="1:222" s="2" customFormat="1" ht="24" customHeight="1"/>
  </sheetData>
  <mergeCells count="9"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pageMargins left="0.31496062992125984" right="0.31496062992125984" top="0.94488188976377963" bottom="0.74803149606299213" header="0.31496062992125984" footer="0.31496062992125984"/>
  <pageSetup paperSize="9" scale="80" fitToHeight="0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HN34"/>
  <sheetViews>
    <sheetView view="pageBreakPreview" zoomScaleSheetLayoutView="100" workbookViewId="0">
      <pane ySplit="4" topLeftCell="A5" activePane="bottomLeft" state="frozen"/>
      <selection activeCell="J19" sqref="J19"/>
      <selection pane="bottomLeft" activeCell="H20" sqref="H20"/>
    </sheetView>
  </sheetViews>
  <sheetFormatPr defaultColWidth="15.59765625" defaultRowHeight="13.2"/>
  <cols>
    <col min="1" max="1" width="4.69921875" style="3" customWidth="1"/>
    <col min="2" max="2" width="7.5" style="3" bestFit="1" customWidth="1"/>
    <col min="3" max="3" width="8.8984375" style="3" customWidth="1"/>
    <col min="4" max="4" width="4.5" style="3" bestFit="1" customWidth="1"/>
    <col min="5" max="5" width="7.5" style="3" bestFit="1" customWidth="1"/>
    <col min="6" max="7" width="8.5" style="3" bestFit="1" customWidth="1"/>
    <col min="8" max="8" width="10" style="3" customWidth="1"/>
    <col min="9" max="9" width="8.5" style="3" bestFit="1" customWidth="1"/>
    <col min="10" max="10" width="14" style="3" customWidth="1"/>
    <col min="11" max="11" width="9" style="3" bestFit="1" customWidth="1"/>
    <col min="12" max="12" width="12.3984375" style="3" customWidth="1"/>
    <col min="13" max="221" width="9" style="1" customWidth="1"/>
    <col min="222" max="222" width="19.59765625" style="1" customWidth="1"/>
    <col min="223" max="16384" width="15.59765625" style="1"/>
  </cols>
  <sheetData>
    <row r="1" spans="1:15" ht="39.9" customHeight="1">
      <c r="A1" s="11" t="s">
        <v>173</v>
      </c>
    </row>
    <row r="2" spans="1:15" s="10" customFormat="1" ht="24.9" customHeight="1">
      <c r="A2" s="79" t="s">
        <v>56</v>
      </c>
      <c r="B2" s="79" t="s">
        <v>57</v>
      </c>
      <c r="C2" s="79" t="s">
        <v>54</v>
      </c>
      <c r="D2" s="79" t="s">
        <v>53</v>
      </c>
      <c r="E2" s="80" t="s">
        <v>174</v>
      </c>
      <c r="F2" s="81" t="s">
        <v>58</v>
      </c>
      <c r="G2" s="82"/>
      <c r="H2" s="82"/>
      <c r="I2" s="83"/>
      <c r="J2" s="78" t="s">
        <v>55</v>
      </c>
      <c r="K2" s="78"/>
      <c r="L2" s="79" t="s">
        <v>122</v>
      </c>
    </row>
    <row r="3" spans="1:15" s="10" customFormat="1" ht="24.9" customHeight="1">
      <c r="A3" s="79"/>
      <c r="B3" s="79"/>
      <c r="C3" s="79"/>
      <c r="D3" s="79"/>
      <c r="E3" s="79"/>
      <c r="F3" s="20" t="s">
        <v>126</v>
      </c>
      <c r="G3" s="20" t="s">
        <v>127</v>
      </c>
      <c r="H3" s="20" t="s">
        <v>129</v>
      </c>
      <c r="I3" s="20" t="s">
        <v>128</v>
      </c>
      <c r="J3" s="15" t="s">
        <v>124</v>
      </c>
      <c r="K3" s="20" t="s">
        <v>125</v>
      </c>
      <c r="L3" s="79"/>
    </row>
    <row r="4" spans="1:15" s="10" customFormat="1" ht="24.9" customHeight="1">
      <c r="A4" s="63" t="s">
        <v>59</v>
      </c>
      <c r="B4" s="63"/>
      <c r="C4" s="63"/>
      <c r="D4" s="63"/>
      <c r="E4" s="24">
        <f t="shared" ref="E4:I4" si="0">SUM(E5:E8)</f>
        <v>1789</v>
      </c>
      <c r="F4" s="24">
        <f t="shared" si="0"/>
        <v>446</v>
      </c>
      <c r="G4" s="24">
        <f t="shared" si="0"/>
        <v>254</v>
      </c>
      <c r="H4" s="24">
        <f t="shared" si="0"/>
        <v>165</v>
      </c>
      <c r="I4" s="24">
        <f t="shared" si="0"/>
        <v>27</v>
      </c>
      <c r="J4" s="14"/>
      <c r="K4" s="21"/>
      <c r="L4" s="21"/>
    </row>
    <row r="5" spans="1:15" s="10" customFormat="1" ht="24.9" customHeight="1">
      <c r="A5" s="8">
        <v>1</v>
      </c>
      <c r="B5" s="8" t="s">
        <v>10</v>
      </c>
      <c r="C5" s="8" t="s">
        <v>112</v>
      </c>
      <c r="D5" s="9" t="s">
        <v>3</v>
      </c>
      <c r="E5" s="28">
        <v>964</v>
      </c>
      <c r="F5" s="28">
        <f>SUM(G5:I5)</f>
        <v>13</v>
      </c>
      <c r="G5" s="29">
        <v>11</v>
      </c>
      <c r="H5" s="29">
        <v>0</v>
      </c>
      <c r="I5" s="29">
        <v>2</v>
      </c>
      <c r="J5" s="7"/>
      <c r="K5" s="8" t="s">
        <v>8</v>
      </c>
      <c r="L5" s="8"/>
    </row>
    <row r="6" spans="1:15" s="10" customFormat="1" ht="24.9" customHeight="1">
      <c r="A6" s="8">
        <v>2</v>
      </c>
      <c r="B6" s="8" t="s">
        <v>10</v>
      </c>
      <c r="C6" s="8" t="s">
        <v>113</v>
      </c>
      <c r="D6" s="9" t="s">
        <v>14</v>
      </c>
      <c r="E6" s="28">
        <v>43</v>
      </c>
      <c r="F6" s="28">
        <f>SUM(G6:I6)</f>
        <v>43</v>
      </c>
      <c r="G6" s="29">
        <v>0</v>
      </c>
      <c r="H6" s="29">
        <v>43</v>
      </c>
      <c r="I6" s="29">
        <v>0</v>
      </c>
      <c r="J6" s="7"/>
      <c r="K6" s="8" t="s">
        <v>8</v>
      </c>
      <c r="L6" s="8"/>
    </row>
    <row r="7" spans="1:15" s="6" customFormat="1" ht="24.9" customHeight="1">
      <c r="A7" s="8">
        <v>3</v>
      </c>
      <c r="B7" s="8" t="s">
        <v>10</v>
      </c>
      <c r="C7" s="8" t="s">
        <v>15</v>
      </c>
      <c r="D7" s="9" t="s">
        <v>14</v>
      </c>
      <c r="E7" s="28">
        <v>590</v>
      </c>
      <c r="F7" s="28">
        <f>SUM(G7:I7)</f>
        <v>365</v>
      </c>
      <c r="G7" s="29">
        <v>243</v>
      </c>
      <c r="H7" s="29">
        <v>122</v>
      </c>
      <c r="I7" s="29">
        <v>0</v>
      </c>
      <c r="J7" s="7"/>
      <c r="K7" s="8" t="s">
        <v>8</v>
      </c>
      <c r="L7" s="8"/>
      <c r="N7" s="10"/>
      <c r="O7" s="10"/>
    </row>
    <row r="8" spans="1:15" s="6" customFormat="1" ht="24.9" customHeight="1">
      <c r="A8" s="8">
        <v>4</v>
      </c>
      <c r="B8" s="8" t="s">
        <v>1</v>
      </c>
      <c r="C8" s="8" t="s">
        <v>118</v>
      </c>
      <c r="D8" s="9" t="s">
        <v>3</v>
      </c>
      <c r="E8" s="28">
        <v>192</v>
      </c>
      <c r="F8" s="28">
        <f>SUM(G8:I8)</f>
        <v>25</v>
      </c>
      <c r="G8" s="29">
        <v>0</v>
      </c>
      <c r="H8" s="29">
        <v>0</v>
      </c>
      <c r="I8" s="29">
        <v>25</v>
      </c>
      <c r="J8" s="7"/>
      <c r="K8" s="8" t="s">
        <v>8</v>
      </c>
      <c r="L8" s="8"/>
      <c r="N8" s="10"/>
      <c r="O8" s="10"/>
    </row>
    <row r="9" spans="1:15" s="6" customFormat="1" ht="20.25" customHeight="1">
      <c r="N9" s="10"/>
      <c r="O9" s="10"/>
    </row>
    <row r="10" spans="1:15" s="6" customFormat="1" ht="20.100000000000001" customHeight="1">
      <c r="D10" s="54" t="s">
        <v>192</v>
      </c>
      <c r="F10" s="57">
        <f>F5+F8</f>
        <v>38</v>
      </c>
      <c r="N10" s="10"/>
      <c r="O10" s="10"/>
    </row>
    <row r="11" spans="1:15" ht="20.100000000000001" customHeight="1">
      <c r="C11" s="4"/>
      <c r="D11" s="17" t="s">
        <v>194</v>
      </c>
      <c r="F11" s="3">
        <f>F6+F7</f>
        <v>408</v>
      </c>
      <c r="N11" s="10"/>
      <c r="O11" s="10"/>
    </row>
    <row r="12" spans="1:15" ht="20.100000000000001" customHeight="1">
      <c r="C12" s="4"/>
      <c r="D12" s="17"/>
      <c r="N12" s="10"/>
      <c r="O12" s="10"/>
    </row>
    <row r="13" spans="1:15" ht="20.100000000000001" customHeight="1">
      <c r="C13" s="4"/>
      <c r="D13" s="17"/>
      <c r="N13" s="10"/>
      <c r="O13" s="10"/>
    </row>
    <row r="14" spans="1:15">
      <c r="C14" s="4"/>
      <c r="D14" s="17"/>
      <c r="N14" s="10"/>
      <c r="O14" s="10"/>
    </row>
    <row r="15" spans="1:15">
      <c r="C15" s="4"/>
      <c r="D15" s="17"/>
    </row>
    <row r="16" spans="1:15">
      <c r="C16" s="4"/>
      <c r="D16" s="17"/>
    </row>
    <row r="17" spans="1:222" s="6" customFormat="1" ht="20.25" customHeight="1"/>
    <row r="18" spans="1:222" ht="13.5" customHeight="1">
      <c r="E18" s="4"/>
      <c r="F18" s="4"/>
      <c r="G18" s="4"/>
      <c r="H18" s="4"/>
      <c r="I18" s="4"/>
      <c r="J18" s="4"/>
      <c r="K18" s="4"/>
      <c r="L18" s="4"/>
    </row>
    <row r="19" spans="1:222" ht="32.25" customHeight="1">
      <c r="E19" s="4"/>
      <c r="F19" s="4"/>
      <c r="G19" s="4"/>
      <c r="H19" s="4"/>
      <c r="I19" s="4"/>
      <c r="J19" s="4"/>
      <c r="K19" s="4"/>
      <c r="L19" s="4"/>
    </row>
    <row r="20" spans="1:222" ht="29.25" customHeight="1">
      <c r="E20" s="4"/>
      <c r="F20" s="4"/>
      <c r="G20" s="4"/>
      <c r="H20" s="4"/>
      <c r="I20" s="4"/>
      <c r="J20" s="4"/>
      <c r="K20" s="4"/>
      <c r="L20" s="4"/>
    </row>
    <row r="21" spans="1:222" ht="29.25" customHeight="1">
      <c r="E21" s="4"/>
      <c r="F21" s="4"/>
      <c r="G21" s="4"/>
      <c r="H21" s="4"/>
      <c r="I21" s="4"/>
      <c r="J21" s="4"/>
      <c r="K21" s="4"/>
      <c r="L21" s="4"/>
    </row>
    <row r="22" spans="1:222" ht="20.25" customHeight="1">
      <c r="E22" s="4"/>
      <c r="F22" s="4"/>
      <c r="G22" s="4"/>
      <c r="H22" s="4"/>
      <c r="I22" s="4"/>
      <c r="J22" s="4"/>
      <c r="K22" s="4"/>
      <c r="L22" s="4"/>
    </row>
    <row r="23" spans="1:222" s="5" customFormat="1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222" ht="22.5" customHeight="1">
      <c r="E24" s="4"/>
      <c r="F24" s="4"/>
      <c r="G24" s="4"/>
      <c r="H24" s="4"/>
      <c r="I24" s="4"/>
      <c r="J24" s="4"/>
      <c r="K24" s="4"/>
      <c r="L24" s="4"/>
    </row>
    <row r="25" spans="1:222" ht="22.5" customHeight="1"/>
    <row r="26" spans="1:222" s="3" customFormat="1" ht="22.5" customHeight="1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</row>
    <row r="27" spans="1:222" s="3" customFormat="1" ht="22.5" customHeight="1"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s="3" customFormat="1" ht="22.5" customHeight="1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s="2" customFormat="1" ht="22.5" customHeight="1"/>
    <row r="30" spans="1:222" s="2" customFormat="1" ht="22.5" customHeight="1"/>
    <row r="31" spans="1:222" s="2" customFormat="1" ht="22.5" customHeight="1"/>
    <row r="32" spans="1:222" s="2" customFormat="1" ht="22.5" customHeight="1"/>
    <row r="33" s="2" customFormat="1" ht="22.5" customHeight="1"/>
    <row r="34" s="2" customFormat="1" ht="24" customHeight="1"/>
  </sheetData>
  <mergeCells count="9"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pageMargins left="0.31496062992125984" right="0.31496062992125984" top="0.94488188976377963" bottom="0.74803149606299213" header="0.31496062992125984" footer="0.31496062992125984"/>
  <pageSetup paperSize="9" scale="80" fitToHeight="0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HN39"/>
  <sheetViews>
    <sheetView view="pageBreakPreview" zoomScaleSheetLayoutView="100" workbookViewId="0">
      <pane ySplit="4" topLeftCell="A5" activePane="bottomLeft" state="frozen"/>
      <selection activeCell="J19" sqref="J19"/>
      <selection pane="bottomLeft" activeCell="I20" sqref="I20"/>
    </sheetView>
  </sheetViews>
  <sheetFormatPr defaultColWidth="15.59765625" defaultRowHeight="13.2"/>
  <cols>
    <col min="1" max="1" width="4.5" style="3" customWidth="1"/>
    <col min="2" max="2" width="7.5" style="3" bestFit="1" customWidth="1"/>
    <col min="3" max="3" width="6.5" style="3" bestFit="1" customWidth="1"/>
    <col min="4" max="4" width="4.5" style="3" bestFit="1" customWidth="1"/>
    <col min="5" max="5" width="7.5" style="3" bestFit="1" customWidth="1"/>
    <col min="6" max="6" width="6" style="3" customWidth="1"/>
    <col min="7" max="7" width="6.69921875" style="3" customWidth="1"/>
    <col min="8" max="8" width="10" style="3" customWidth="1"/>
    <col min="9" max="9" width="6.69921875" style="3" customWidth="1"/>
    <col min="10" max="10" width="15.59765625" style="3" customWidth="1"/>
    <col min="11" max="11" width="14.3984375" style="3" customWidth="1"/>
    <col min="12" max="12" width="12.3984375" style="3" customWidth="1"/>
    <col min="13" max="221" width="9" style="1" customWidth="1"/>
    <col min="222" max="222" width="19.59765625" style="1" customWidth="1"/>
    <col min="223" max="16384" width="15.59765625" style="1"/>
  </cols>
  <sheetData>
    <row r="1" spans="1:15" ht="39.9" customHeight="1">
      <c r="A1" s="11" t="s">
        <v>175</v>
      </c>
    </row>
    <row r="2" spans="1:15" s="10" customFormat="1" ht="24.9" customHeight="1">
      <c r="A2" s="79" t="s">
        <v>56</v>
      </c>
      <c r="B2" s="79" t="s">
        <v>57</v>
      </c>
      <c r="C2" s="79" t="s">
        <v>54</v>
      </c>
      <c r="D2" s="79" t="s">
        <v>53</v>
      </c>
      <c r="E2" s="80" t="s">
        <v>174</v>
      </c>
      <c r="F2" s="81" t="s">
        <v>58</v>
      </c>
      <c r="G2" s="82"/>
      <c r="H2" s="82"/>
      <c r="I2" s="83"/>
      <c r="J2" s="78" t="s">
        <v>55</v>
      </c>
      <c r="K2" s="78"/>
      <c r="L2" s="79" t="s">
        <v>122</v>
      </c>
    </row>
    <row r="3" spans="1:15" s="10" customFormat="1" ht="24.9" customHeight="1">
      <c r="A3" s="79"/>
      <c r="B3" s="79"/>
      <c r="C3" s="79"/>
      <c r="D3" s="79"/>
      <c r="E3" s="79"/>
      <c r="F3" s="20" t="s">
        <v>126</v>
      </c>
      <c r="G3" s="20" t="s">
        <v>127</v>
      </c>
      <c r="H3" s="20" t="s">
        <v>129</v>
      </c>
      <c r="I3" s="20" t="s">
        <v>128</v>
      </c>
      <c r="J3" s="15" t="s">
        <v>124</v>
      </c>
      <c r="K3" s="20" t="s">
        <v>125</v>
      </c>
      <c r="L3" s="79"/>
    </row>
    <row r="4" spans="1:15" s="10" customFormat="1" ht="24.9" customHeight="1">
      <c r="A4" s="63" t="s">
        <v>59</v>
      </c>
      <c r="B4" s="63"/>
      <c r="C4" s="63"/>
      <c r="D4" s="63"/>
      <c r="E4" s="31">
        <f>SUM(E5:E13)</f>
        <v>7571</v>
      </c>
      <c r="F4" s="24">
        <f>SUM(F5:F13)</f>
        <v>765</v>
      </c>
      <c r="G4" s="24">
        <f>SUM(G5:G13)</f>
        <v>0</v>
      </c>
      <c r="H4" s="24">
        <f>SUM(H5:H13)</f>
        <v>14</v>
      </c>
      <c r="I4" s="24">
        <f>SUM(I5:I13)</f>
        <v>751</v>
      </c>
      <c r="J4" s="14"/>
      <c r="K4" s="21"/>
      <c r="L4" s="21"/>
    </row>
    <row r="5" spans="1:15" s="6" customFormat="1" ht="24.9" customHeight="1">
      <c r="A5" s="8">
        <v>1</v>
      </c>
      <c r="B5" s="8" t="s">
        <v>10</v>
      </c>
      <c r="C5" s="8" t="s">
        <v>13</v>
      </c>
      <c r="D5" s="9" t="s">
        <v>3</v>
      </c>
      <c r="E5" s="28">
        <v>569</v>
      </c>
      <c r="F5" s="28">
        <f t="shared" ref="F5:F13" si="0">SUM(G5:I5)</f>
        <v>92</v>
      </c>
      <c r="G5" s="29">
        <v>0</v>
      </c>
      <c r="H5" s="29">
        <v>14</v>
      </c>
      <c r="I5" s="29">
        <v>78</v>
      </c>
      <c r="J5" s="7"/>
      <c r="K5" s="8" t="s">
        <v>5</v>
      </c>
      <c r="L5" s="8"/>
      <c r="N5" s="10"/>
      <c r="O5" s="10"/>
    </row>
    <row r="6" spans="1:15" s="6" customFormat="1" ht="24.9" customHeight="1">
      <c r="A6" s="8">
        <v>2</v>
      </c>
      <c r="B6" s="8" t="s">
        <v>1</v>
      </c>
      <c r="C6" s="8" t="s">
        <v>116</v>
      </c>
      <c r="D6" s="9" t="s">
        <v>3</v>
      </c>
      <c r="E6" s="28">
        <v>576</v>
      </c>
      <c r="F6" s="28">
        <f t="shared" si="0"/>
        <v>498</v>
      </c>
      <c r="G6" s="29">
        <v>0</v>
      </c>
      <c r="H6" s="29">
        <v>0</v>
      </c>
      <c r="I6" s="29">
        <v>498</v>
      </c>
      <c r="J6" s="7"/>
      <c r="K6" s="8" t="s">
        <v>5</v>
      </c>
      <c r="L6" s="8"/>
      <c r="N6" s="10"/>
      <c r="O6" s="10"/>
    </row>
    <row r="7" spans="1:15" s="6" customFormat="1" ht="24.9" customHeight="1">
      <c r="A7" s="8">
        <v>3</v>
      </c>
      <c r="B7" s="8" t="s">
        <v>1</v>
      </c>
      <c r="C7" s="8" t="s">
        <v>143</v>
      </c>
      <c r="D7" s="9" t="s">
        <v>156</v>
      </c>
      <c r="E7" s="28">
        <v>20</v>
      </c>
      <c r="F7" s="28">
        <f t="shared" si="0"/>
        <v>4</v>
      </c>
      <c r="G7" s="29"/>
      <c r="H7" s="29"/>
      <c r="I7" s="29">
        <v>4</v>
      </c>
      <c r="J7" s="7"/>
      <c r="K7" s="8" t="s">
        <v>136</v>
      </c>
      <c r="L7" s="8"/>
      <c r="N7" s="10"/>
      <c r="O7" s="10"/>
    </row>
    <row r="8" spans="1:15" s="6" customFormat="1" ht="24.9" customHeight="1">
      <c r="A8" s="8">
        <v>4</v>
      </c>
      <c r="B8" s="8" t="s">
        <v>1</v>
      </c>
      <c r="C8" s="8" t="s">
        <v>117</v>
      </c>
      <c r="D8" s="9" t="s">
        <v>3</v>
      </c>
      <c r="E8" s="28">
        <v>104</v>
      </c>
      <c r="F8" s="28">
        <f t="shared" si="0"/>
        <v>19</v>
      </c>
      <c r="G8" s="29">
        <v>0</v>
      </c>
      <c r="H8" s="29">
        <v>0</v>
      </c>
      <c r="I8" s="29">
        <v>19</v>
      </c>
      <c r="J8" s="7"/>
      <c r="K8" s="8" t="s">
        <v>5</v>
      </c>
      <c r="L8" s="8"/>
      <c r="N8" s="10"/>
      <c r="O8" s="10"/>
    </row>
    <row r="9" spans="1:15" s="6" customFormat="1" ht="24.9" customHeight="1">
      <c r="A9" s="8">
        <v>5</v>
      </c>
      <c r="B9" s="8" t="s">
        <v>1</v>
      </c>
      <c r="C9" s="8" t="s">
        <v>119</v>
      </c>
      <c r="D9" s="9" t="s">
        <v>3</v>
      </c>
      <c r="E9" s="28">
        <v>589</v>
      </c>
      <c r="F9" s="28">
        <f t="shared" si="0"/>
        <v>17</v>
      </c>
      <c r="G9" s="29">
        <v>0</v>
      </c>
      <c r="H9" s="29">
        <v>0</v>
      </c>
      <c r="I9" s="29">
        <v>17</v>
      </c>
      <c r="J9" s="7"/>
      <c r="K9" s="8" t="s">
        <v>5</v>
      </c>
      <c r="L9" s="8"/>
      <c r="N9" s="10"/>
      <c r="O9" s="10"/>
    </row>
    <row r="10" spans="1:15" s="6" customFormat="1" ht="24.9" customHeight="1">
      <c r="A10" s="8">
        <v>6</v>
      </c>
      <c r="B10" s="8" t="s">
        <v>1</v>
      </c>
      <c r="C10" s="8" t="s">
        <v>120</v>
      </c>
      <c r="D10" s="9" t="s">
        <v>6</v>
      </c>
      <c r="E10" s="28">
        <v>3</v>
      </c>
      <c r="F10" s="28">
        <f t="shared" si="0"/>
        <v>3</v>
      </c>
      <c r="G10" s="29">
        <v>0</v>
      </c>
      <c r="H10" s="29">
        <v>0</v>
      </c>
      <c r="I10" s="29">
        <v>3</v>
      </c>
      <c r="J10" s="7"/>
      <c r="K10" s="8" t="s">
        <v>5</v>
      </c>
      <c r="L10" s="8"/>
      <c r="N10" s="10"/>
      <c r="O10" s="10"/>
    </row>
    <row r="11" spans="1:15" s="6" customFormat="1" ht="24.9" customHeight="1">
      <c r="A11" s="8">
        <v>7</v>
      </c>
      <c r="B11" s="8" t="s">
        <v>1</v>
      </c>
      <c r="C11" s="8" t="s">
        <v>121</v>
      </c>
      <c r="D11" s="9" t="s">
        <v>3</v>
      </c>
      <c r="E11" s="28">
        <v>5404</v>
      </c>
      <c r="F11" s="28">
        <f t="shared" si="0"/>
        <v>18</v>
      </c>
      <c r="G11" s="29">
        <v>0</v>
      </c>
      <c r="H11" s="29">
        <v>0</v>
      </c>
      <c r="I11" s="29">
        <v>18</v>
      </c>
      <c r="J11" s="7"/>
      <c r="K11" s="8" t="s">
        <v>5</v>
      </c>
      <c r="L11" s="8"/>
      <c r="N11" s="10"/>
      <c r="O11" s="10"/>
    </row>
    <row r="12" spans="1:15" s="6" customFormat="1" ht="24.9" customHeight="1">
      <c r="A12" s="8">
        <v>8</v>
      </c>
      <c r="B12" s="8" t="s">
        <v>1</v>
      </c>
      <c r="C12" s="8" t="s">
        <v>134</v>
      </c>
      <c r="D12" s="9" t="s">
        <v>141</v>
      </c>
      <c r="E12" s="28">
        <v>175</v>
      </c>
      <c r="F12" s="28">
        <f t="shared" si="0"/>
        <v>1</v>
      </c>
      <c r="G12" s="29"/>
      <c r="H12" s="29"/>
      <c r="I12" s="29">
        <v>1</v>
      </c>
      <c r="J12" s="7"/>
      <c r="K12" s="8" t="s">
        <v>136</v>
      </c>
      <c r="L12" s="8"/>
      <c r="N12" s="10"/>
      <c r="O12" s="10"/>
    </row>
    <row r="13" spans="1:15" s="6" customFormat="1" ht="24.9" customHeight="1">
      <c r="A13" s="8">
        <v>9</v>
      </c>
      <c r="B13" s="8" t="s">
        <v>1</v>
      </c>
      <c r="C13" s="8" t="s">
        <v>131</v>
      </c>
      <c r="D13" s="9" t="s">
        <v>6</v>
      </c>
      <c r="E13" s="28">
        <v>131</v>
      </c>
      <c r="F13" s="28">
        <f t="shared" si="0"/>
        <v>113</v>
      </c>
      <c r="G13" s="29"/>
      <c r="H13" s="29"/>
      <c r="I13" s="29">
        <v>113</v>
      </c>
      <c r="J13" s="7"/>
      <c r="K13" s="8" t="s">
        <v>136</v>
      </c>
      <c r="L13" s="8"/>
      <c r="N13" s="10"/>
      <c r="O13" s="10"/>
    </row>
    <row r="14" spans="1:15" s="6" customFormat="1" ht="20.25" customHeight="1">
      <c r="N14" s="10"/>
      <c r="O14" s="10"/>
    </row>
    <row r="15" spans="1:15" s="6" customFormat="1" ht="20.100000000000001" customHeight="1">
      <c r="D15" s="54" t="s">
        <v>192</v>
      </c>
      <c r="F15" s="57">
        <f>F4-F16-F17</f>
        <v>645</v>
      </c>
      <c r="N15" s="10"/>
      <c r="O15" s="10"/>
    </row>
    <row r="16" spans="1:15" ht="20.100000000000001" customHeight="1">
      <c r="C16" s="4"/>
      <c r="D16" s="17" t="s">
        <v>156</v>
      </c>
      <c r="F16" s="3">
        <f>F7</f>
        <v>4</v>
      </c>
      <c r="N16" s="10"/>
      <c r="O16" s="10"/>
    </row>
    <row r="17" spans="1:222" ht="20.100000000000001" customHeight="1">
      <c r="C17" s="4"/>
      <c r="D17" s="17" t="s">
        <v>149</v>
      </c>
      <c r="F17" s="3">
        <f>F13+F10</f>
        <v>116</v>
      </c>
      <c r="N17" s="10"/>
      <c r="O17" s="10"/>
    </row>
    <row r="18" spans="1:222" ht="20.100000000000001" customHeight="1">
      <c r="C18" s="4"/>
      <c r="D18" s="17"/>
      <c r="N18" s="10"/>
      <c r="O18" s="10"/>
    </row>
    <row r="19" spans="1:222" ht="20.100000000000001" customHeight="1">
      <c r="C19" s="4"/>
      <c r="D19" s="17"/>
      <c r="N19" s="10"/>
      <c r="O19" s="10"/>
    </row>
    <row r="20" spans="1:222" ht="20.100000000000001" customHeight="1">
      <c r="C20" s="4"/>
      <c r="D20" s="17"/>
    </row>
    <row r="21" spans="1:222">
      <c r="C21" s="4"/>
      <c r="D21" s="17"/>
    </row>
    <row r="22" spans="1:222" s="6" customFormat="1" ht="20.25" customHeight="1"/>
    <row r="23" spans="1:222" ht="13.5" customHeight="1">
      <c r="E23" s="4"/>
      <c r="F23" s="4"/>
      <c r="G23" s="4"/>
      <c r="H23" s="4"/>
      <c r="I23" s="4"/>
      <c r="J23" s="4"/>
      <c r="K23" s="4"/>
      <c r="L23" s="4"/>
    </row>
    <row r="24" spans="1:222" ht="32.25" customHeight="1">
      <c r="E24" s="4"/>
      <c r="F24" s="4"/>
      <c r="G24" s="4"/>
      <c r="H24" s="4"/>
      <c r="I24" s="4"/>
      <c r="J24" s="4"/>
      <c r="K24" s="4"/>
      <c r="L24" s="4"/>
    </row>
    <row r="25" spans="1:222" ht="29.25" customHeight="1">
      <c r="E25" s="4"/>
      <c r="F25" s="4"/>
      <c r="G25" s="4"/>
      <c r="H25" s="4"/>
      <c r="I25" s="4"/>
      <c r="J25" s="4"/>
      <c r="K25" s="4"/>
      <c r="L25" s="4"/>
    </row>
    <row r="26" spans="1:222" ht="29.25" customHeight="1">
      <c r="E26" s="4"/>
      <c r="F26" s="4"/>
      <c r="G26" s="4"/>
      <c r="H26" s="4"/>
      <c r="I26" s="4"/>
      <c r="J26" s="4"/>
      <c r="K26" s="4"/>
      <c r="L26" s="4"/>
    </row>
    <row r="27" spans="1:222" ht="20.25" customHeight="1">
      <c r="E27" s="4"/>
      <c r="F27" s="4"/>
      <c r="G27" s="4"/>
      <c r="H27" s="4"/>
      <c r="I27" s="4"/>
      <c r="J27" s="4"/>
      <c r="K27" s="4"/>
      <c r="L27" s="4"/>
    </row>
    <row r="28" spans="1:222" s="5" customFormat="1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22" ht="22.5" customHeight="1">
      <c r="E29" s="4"/>
      <c r="F29" s="4"/>
      <c r="G29" s="4"/>
      <c r="H29" s="4"/>
      <c r="I29" s="4"/>
      <c r="J29" s="4"/>
      <c r="K29" s="4"/>
      <c r="L29" s="4"/>
    </row>
    <row r="30" spans="1:222" ht="22.5" customHeight="1"/>
    <row r="31" spans="1:222" s="3" customFormat="1" ht="22.5" customHeight="1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s="3" customFormat="1" ht="22.5" customHeight="1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3:222" s="3" customFormat="1" ht="22.5" customHeight="1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3:222" s="2" customFormat="1" ht="22.5" customHeight="1"/>
    <row r="35" spans="13:222" s="2" customFormat="1" ht="22.5" customHeight="1"/>
    <row r="36" spans="13:222" s="2" customFormat="1" ht="22.5" customHeight="1"/>
    <row r="37" spans="13:222" s="2" customFormat="1" ht="22.5" customHeight="1"/>
    <row r="38" spans="13:222" s="2" customFormat="1" ht="22.5" customHeight="1"/>
    <row r="39" spans="13:222" s="2" customFormat="1" ht="24" customHeight="1"/>
  </sheetData>
  <mergeCells count="9">
    <mergeCell ref="J2:K2"/>
    <mergeCell ref="L2:L3"/>
    <mergeCell ref="A4:D4"/>
    <mergeCell ref="A2:A3"/>
    <mergeCell ref="B2:B3"/>
    <mergeCell ref="C2:C3"/>
    <mergeCell ref="D2:D3"/>
    <mergeCell ref="E2:E3"/>
    <mergeCell ref="F2:I2"/>
  </mergeCells>
  <phoneticPr fontId="4" type="noConversion"/>
  <conditionalFormatting sqref="C13">
    <cfRule type="duplicateValues" dxfId="1" priority="5"/>
  </conditionalFormatting>
  <conditionalFormatting sqref="C12">
    <cfRule type="duplicateValues" dxfId="0" priority="3"/>
  </conditionalFormatting>
  <pageMargins left="0.31496062992125984" right="0.31496062992125984" top="0.94488188976377963" bottom="0.74803149606299213" header="0.31496062992125984" footer="0.31496062992125984"/>
  <pageSetup paperSize="9" scale="80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20</vt:i4>
      </vt:variant>
    </vt:vector>
  </HeadingPairs>
  <TitlesOfParts>
    <vt:vector size="28" baseType="lpstr">
      <vt:lpstr>토지세목조서 집계표</vt:lpstr>
      <vt:lpstr>편입토지조서</vt:lpstr>
      <vt:lpstr>용도폐지공공시설 집계표</vt:lpstr>
      <vt:lpstr>건설부</vt:lpstr>
      <vt:lpstr>교육부</vt:lpstr>
      <vt:lpstr>기획재정부</vt:lpstr>
      <vt:lpstr>울산광역시</vt:lpstr>
      <vt:lpstr>중구청</vt:lpstr>
      <vt:lpstr>건설부!Database</vt:lpstr>
      <vt:lpstr>교육부!Database</vt:lpstr>
      <vt:lpstr>기획재정부!Database</vt:lpstr>
      <vt:lpstr>울산광역시!Database</vt:lpstr>
      <vt:lpstr>중구청!Database</vt:lpstr>
      <vt:lpstr>편입토지조서!Database</vt:lpstr>
      <vt:lpstr>건설부!Print_Area</vt:lpstr>
      <vt:lpstr>교육부!Print_Area</vt:lpstr>
      <vt:lpstr>기획재정부!Print_Area</vt:lpstr>
      <vt:lpstr>'용도폐지공공시설 집계표'!Print_Area</vt:lpstr>
      <vt:lpstr>울산광역시!Print_Area</vt:lpstr>
      <vt:lpstr>중구청!Print_Area</vt:lpstr>
      <vt:lpstr>'토지세목조서 집계표'!Print_Area</vt:lpstr>
      <vt:lpstr>편입토지조서!Print_Area</vt:lpstr>
      <vt:lpstr>건설부!Print_Titles</vt:lpstr>
      <vt:lpstr>교육부!Print_Titles</vt:lpstr>
      <vt:lpstr>기획재정부!Print_Titles</vt:lpstr>
      <vt:lpstr>울산광역시!Print_Titles</vt:lpstr>
      <vt:lpstr>중구청!Print_Titles</vt:lpstr>
      <vt:lpstr>편입토지조서!Print_Titles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p</cp:lastModifiedBy>
  <cp:lastPrinted>2021-12-11T06:23:04Z</cp:lastPrinted>
  <dcterms:created xsi:type="dcterms:W3CDTF">2020-05-08T04:19:19Z</dcterms:created>
  <dcterms:modified xsi:type="dcterms:W3CDTF">2022-01-20T02:26:11Z</dcterms:modified>
</cp:coreProperties>
</file>